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225" windowHeight="7770" activeTab="2"/>
  </bookViews>
  <sheets>
    <sheet name="Sheet1" sheetId="1" r:id="rId1"/>
    <sheet name="Sheet2" sheetId="2" r:id="rId2"/>
    <sheet name="Sheet2 (2)" sheetId="4" r:id="rId3"/>
    <sheet name="Sheet3" sheetId="3" r:id="rId4"/>
  </sheets>
  <definedNames>
    <definedName name="OLE_LINK1" localSheetId="3">Sheet3!$E$30</definedName>
    <definedName name="_xlnm.Print_Area" localSheetId="1">Sheet2!$A$1:$G$102</definedName>
    <definedName name="_xlnm.Print_Area" localSheetId="2">'Sheet2 (2)'!$A$1:$G$141</definedName>
    <definedName name="_xlnm.Print_Titles" localSheetId="1">Sheet2!$A:$G,Sheet2!$1:$4</definedName>
    <definedName name="_xlnm.Print_Titles" localSheetId="2">'Sheet2 (2)'!$A:$G,'Sheet2 (2)'!$2:$9</definedName>
  </definedNames>
  <calcPr calcId="125725" fullCalcOnLoad="1"/>
</workbook>
</file>

<file path=xl/calcChain.xml><?xml version="1.0" encoding="utf-8"?>
<calcChain xmlns="http://schemas.openxmlformats.org/spreadsheetml/2006/main">
  <c r="D127" i="4"/>
  <c r="F126"/>
  <c r="F125"/>
  <c r="D117"/>
  <c r="F116"/>
  <c r="F115"/>
  <c r="F114"/>
  <c r="F113"/>
  <c r="F112"/>
  <c r="F111"/>
  <c r="F110"/>
  <c r="D92"/>
  <c r="F91"/>
  <c r="F90"/>
  <c r="F88"/>
  <c r="F87"/>
  <c r="F86"/>
  <c r="F85"/>
  <c r="F84"/>
  <c r="F83"/>
  <c r="F82"/>
  <c r="D74"/>
  <c r="F73"/>
  <c r="F72"/>
  <c r="F71"/>
  <c r="F69"/>
  <c r="F68"/>
  <c r="F67"/>
  <c r="F66"/>
  <c r="F65"/>
  <c r="F64"/>
  <c r="F63"/>
  <c r="D45"/>
  <c r="F44"/>
  <c r="F43"/>
  <c r="F42"/>
  <c r="F41"/>
  <c r="F39"/>
  <c r="F38"/>
  <c r="F37"/>
  <c r="F36"/>
  <c r="F35"/>
  <c r="F34"/>
  <c r="D26"/>
  <c r="G129" s="1"/>
  <c r="F25"/>
  <c r="F24"/>
  <c r="F23"/>
  <c r="F22"/>
  <c r="F21"/>
  <c r="F19"/>
  <c r="F18"/>
  <c r="F17"/>
  <c r="F16"/>
  <c r="F15"/>
  <c r="F14"/>
  <c r="D85" i="2"/>
  <c r="D94"/>
  <c r="F93"/>
  <c r="F92"/>
  <c r="F94"/>
  <c r="F84"/>
  <c r="F83"/>
  <c r="F82"/>
  <c r="F81"/>
  <c r="F80"/>
  <c r="F79"/>
  <c r="F85" s="1"/>
  <c r="C86" s="1"/>
  <c r="F78"/>
  <c r="F68"/>
  <c r="F62"/>
  <c r="F63"/>
  <c r="F64"/>
  <c r="F61"/>
  <c r="F28"/>
  <c r="F29"/>
  <c r="F30"/>
  <c r="D70"/>
  <c r="F69"/>
  <c r="F67"/>
  <c r="F66"/>
  <c r="F65"/>
  <c r="D54"/>
  <c r="F53"/>
  <c r="F52"/>
  <c r="F51"/>
  <c r="F50"/>
  <c r="F49"/>
  <c r="F48"/>
  <c r="F47"/>
  <c r="F46"/>
  <c r="F45"/>
  <c r="F44"/>
  <c r="D36"/>
  <c r="F35"/>
  <c r="F34"/>
  <c r="F33"/>
  <c r="F32"/>
  <c r="F31"/>
  <c r="F27"/>
  <c r="F26"/>
  <c r="D19"/>
  <c r="G87" s="1"/>
  <c r="F18"/>
  <c r="F17"/>
  <c r="F16"/>
  <c r="F15"/>
  <c r="F14"/>
  <c r="F13"/>
  <c r="F12"/>
  <c r="F11"/>
  <c r="F10"/>
  <c r="F9"/>
  <c r="F8"/>
  <c r="D60" i="1"/>
  <c r="F57"/>
  <c r="F56"/>
  <c r="F60" s="1"/>
  <c r="C61" s="1"/>
  <c r="F59"/>
  <c r="F58"/>
  <c r="F48"/>
  <c r="F47"/>
  <c r="F46"/>
  <c r="F45"/>
  <c r="D49"/>
  <c r="F44"/>
  <c r="F43"/>
  <c r="F42"/>
  <c r="F41"/>
  <c r="F40"/>
  <c r="F39"/>
  <c r="F38"/>
  <c r="D31"/>
  <c r="F30"/>
  <c r="F29"/>
  <c r="F28"/>
  <c r="F27"/>
  <c r="F26"/>
  <c r="F25"/>
  <c r="F24"/>
  <c r="F23"/>
  <c r="F5"/>
  <c r="F6"/>
  <c r="F7"/>
  <c r="F8"/>
  <c r="F9"/>
  <c r="F10"/>
  <c r="F11"/>
  <c r="F12"/>
  <c r="F13"/>
  <c r="F14"/>
  <c r="F15"/>
  <c r="F4"/>
  <c r="F16"/>
  <c r="D16"/>
  <c r="F127" i="4"/>
  <c r="C128" s="1"/>
  <c r="F26"/>
  <c r="C27" s="1"/>
  <c r="F92"/>
  <c r="C93"/>
  <c r="F117"/>
  <c r="C118"/>
  <c r="F45"/>
  <c r="C129"/>
  <c r="F74"/>
  <c r="C75"/>
  <c r="C28"/>
  <c r="C46"/>
  <c r="G76"/>
  <c r="G94"/>
  <c r="G119"/>
  <c r="G47"/>
  <c r="C95" i="2"/>
  <c r="F70"/>
  <c r="C71" s="1"/>
  <c r="F36"/>
  <c r="C37" s="1"/>
  <c r="F54"/>
  <c r="C55" s="1"/>
  <c r="F19"/>
  <c r="C87" s="1"/>
  <c r="F49" i="1"/>
  <c r="C50" s="1"/>
  <c r="F31"/>
  <c r="C62" s="1"/>
  <c r="C17"/>
  <c r="C18"/>
  <c r="C47" i="4"/>
  <c r="C94"/>
  <c r="C76"/>
  <c r="C119"/>
  <c r="C20" i="2"/>
  <c r="C56"/>
  <c r="C51" i="1"/>
  <c r="C32" l="1"/>
  <c r="C33"/>
  <c r="C38" i="2"/>
  <c r="C72"/>
  <c r="C21"/>
  <c r="C96"/>
  <c r="G38"/>
  <c r="G72"/>
  <c r="G96"/>
  <c r="D99"/>
  <c r="G56"/>
</calcChain>
</file>

<file path=xl/sharedStrings.xml><?xml version="1.0" encoding="utf-8"?>
<sst xmlns="http://schemas.openxmlformats.org/spreadsheetml/2006/main" count="593" uniqueCount="177">
  <si>
    <t>KOD MODUL</t>
  </si>
  <si>
    <t>NAMA MODUL</t>
  </si>
  <si>
    <t>KREDIT</t>
  </si>
  <si>
    <t>K02-03-01</t>
  </si>
  <si>
    <t>K02-03-02</t>
  </si>
  <si>
    <t>K02-03-03</t>
  </si>
  <si>
    <t>K02-03-04</t>
  </si>
  <si>
    <t>K02-03-05</t>
  </si>
  <si>
    <t>ST801</t>
  </si>
  <si>
    <t>A04-02-07</t>
  </si>
  <si>
    <t>JUMLAH</t>
  </si>
  <si>
    <t>MATA NILAI</t>
  </si>
  <si>
    <t>GRED</t>
  </si>
  <si>
    <t>KREDIT x MN</t>
  </si>
  <si>
    <t>BI</t>
  </si>
  <si>
    <t>AK</t>
  </si>
  <si>
    <t>B</t>
  </si>
  <si>
    <t>C+</t>
  </si>
  <si>
    <t>B+</t>
  </si>
  <si>
    <t>GPA</t>
  </si>
  <si>
    <t>CGPA</t>
  </si>
  <si>
    <t>SEM 3</t>
  </si>
  <si>
    <t>SEM 4</t>
  </si>
  <si>
    <t>K02-03-06</t>
  </si>
  <si>
    <t>K02-03-07</t>
  </si>
  <si>
    <t>KO0-03-08</t>
  </si>
  <si>
    <t>K02-04-01</t>
  </si>
  <si>
    <t>MK</t>
  </si>
  <si>
    <t>SK</t>
  </si>
  <si>
    <t>PI</t>
  </si>
  <si>
    <t>C</t>
  </si>
  <si>
    <t>SEM 5</t>
  </si>
  <si>
    <t>K02-04-03</t>
  </si>
  <si>
    <t>K02-04-02</t>
  </si>
  <si>
    <t>K02-04-04</t>
  </si>
  <si>
    <t>K02-04-05</t>
  </si>
  <si>
    <t>K02-04-06</t>
  </si>
  <si>
    <t>K02-04-07</t>
  </si>
  <si>
    <t>K02-04-08</t>
  </si>
  <si>
    <t>K02-04-09</t>
  </si>
  <si>
    <t>SEM 6</t>
  </si>
  <si>
    <t>LI</t>
  </si>
  <si>
    <t>PTA</t>
  </si>
  <si>
    <t>A-</t>
  </si>
  <si>
    <t>SEM 1</t>
  </si>
  <si>
    <t>K05-01-01</t>
  </si>
  <si>
    <t>NAMA</t>
  </si>
  <si>
    <t>K05-01-02</t>
  </si>
  <si>
    <t>K05-01-03</t>
  </si>
  <si>
    <t>K05-01-04</t>
  </si>
  <si>
    <t>K05-01-05</t>
  </si>
  <si>
    <t>ENGINEERING DRAWING 1</t>
  </si>
  <si>
    <t>HYDRAULIC 1</t>
  </si>
  <si>
    <t>PNEUMATIC 1</t>
  </si>
  <si>
    <t>: NURUL HAZWANI BT OTHMAN</t>
  </si>
  <si>
    <t xml:space="preserve">NDP </t>
  </si>
  <si>
    <t>: 16203507</t>
  </si>
  <si>
    <t>K05-01-06</t>
  </si>
  <si>
    <t>WORKSHOP PRACTICE</t>
  </si>
  <si>
    <t>PC MAINTENANCE</t>
  </si>
  <si>
    <t>MK-1011</t>
  </si>
  <si>
    <t>SK-1021</t>
  </si>
  <si>
    <t>PI-1031</t>
  </si>
  <si>
    <t>BI-1051</t>
  </si>
  <si>
    <t>IT-1061</t>
  </si>
  <si>
    <t>MATEMATIK 1</t>
  </si>
  <si>
    <t>B-</t>
  </si>
  <si>
    <t>SAINS KEJURUTERAAN</t>
  </si>
  <si>
    <t>PENDIDIKAN ISLAM</t>
  </si>
  <si>
    <t>BAHASA INGGERIS</t>
  </si>
  <si>
    <t>APLIKASI KOMPUTER</t>
  </si>
  <si>
    <t>SEM 2</t>
  </si>
  <si>
    <t>K05-02-01</t>
  </si>
  <si>
    <t>K05-02-02</t>
  </si>
  <si>
    <t>K05-02-03</t>
  </si>
  <si>
    <t>K05-02-04</t>
  </si>
  <si>
    <t>K05-02-05</t>
  </si>
  <si>
    <t>K05-02-06</t>
  </si>
  <si>
    <t>K05-03-01</t>
  </si>
  <si>
    <t>K05-03-02</t>
  </si>
  <si>
    <t>K05-03-03</t>
  </si>
  <si>
    <t>K05-03-04</t>
  </si>
  <si>
    <t>K05-03-05</t>
  </si>
  <si>
    <t>K05-03-06</t>
  </si>
  <si>
    <t>K05-03-07</t>
  </si>
  <si>
    <t>A</t>
  </si>
  <si>
    <t>K05-04-01</t>
  </si>
  <si>
    <t>K05-04-02</t>
  </si>
  <si>
    <t>K05-04-03</t>
  </si>
  <si>
    <t>K05-04-04</t>
  </si>
  <si>
    <t>K05-04-05</t>
  </si>
  <si>
    <t>K05-04-06</t>
  </si>
  <si>
    <t>K05-04-07</t>
  </si>
  <si>
    <t>K05-05-01</t>
  </si>
  <si>
    <t>K05-05-02</t>
  </si>
  <si>
    <t>K05-05-03</t>
  </si>
  <si>
    <t>K05-05-04</t>
  </si>
  <si>
    <t>K05-05-05</t>
  </si>
  <si>
    <t>K05-05-06</t>
  </si>
  <si>
    <t>K05-05-07</t>
  </si>
  <si>
    <t>K05-06-01</t>
  </si>
  <si>
    <t>K05-06-02</t>
  </si>
  <si>
    <t>KURSUS</t>
  </si>
  <si>
    <t>: DIPLOMA TEKNOLOGI KEJURUTERAAN MEKATRONIK</t>
  </si>
  <si>
    <t>MK-2011</t>
  </si>
  <si>
    <t>SK-2021</t>
  </si>
  <si>
    <t>INSTITUT</t>
  </si>
  <si>
    <t>: PUSAT LATIHAN TEKNOLOGI TINGGI (ADTEC) TABOH NANING , MELAKA</t>
  </si>
  <si>
    <t>JUMLAH KREDIT KESELURUHAN</t>
  </si>
  <si>
    <t>JUMLAH KREDIT DIKIRA</t>
  </si>
  <si>
    <t>BILANGAN KREDIT SEMESTER INI</t>
  </si>
  <si>
    <t>BILANGAN KREDIT KESELURUHAN</t>
  </si>
  <si>
    <t>PI-2031</t>
  </si>
  <si>
    <t>BI-2051</t>
  </si>
  <si>
    <t>MK-3011</t>
  </si>
  <si>
    <t>SK-3021</t>
  </si>
  <si>
    <t>PI-3031</t>
  </si>
  <si>
    <t>MK-4011</t>
  </si>
  <si>
    <t>SK-4021</t>
  </si>
  <si>
    <t>HYDRAULIC 2</t>
  </si>
  <si>
    <t>PNEUMATIC 2</t>
  </si>
  <si>
    <t xml:space="preserve">BASIC ELECTRONIC </t>
  </si>
  <si>
    <t>BASIC ELECTRICAL</t>
  </si>
  <si>
    <t>BASIC SERVO</t>
  </si>
  <si>
    <t>AUTOMATION SYSTEM</t>
  </si>
  <si>
    <t>MATEMATIK 2</t>
  </si>
  <si>
    <t>SAINS KEJURUTERAAN 2</t>
  </si>
  <si>
    <t>PENDIDIKAN ISLAM 2</t>
  </si>
  <si>
    <t>BAHASA INGGERIS 2</t>
  </si>
  <si>
    <t>SAFETY RULES &amp; REGULATION</t>
  </si>
  <si>
    <t>AUTOCAD</t>
  </si>
  <si>
    <t>SAFETY</t>
  </si>
  <si>
    <t>HYDRAULIC SYSTEM</t>
  </si>
  <si>
    <t>PNEUMATIC SYSTEM</t>
  </si>
  <si>
    <t>COMPUTER PROGRAMMING</t>
  </si>
  <si>
    <t>MICRO CONTROLLER</t>
  </si>
  <si>
    <t>MATEMATIK 3</t>
  </si>
  <si>
    <t>SAINS KEJURUTERAAN 3</t>
  </si>
  <si>
    <t>PENDIDIKAN ISLAM 3</t>
  </si>
  <si>
    <t>SERVO SYSTEM 2</t>
  </si>
  <si>
    <t>IND.  ELECTRONIC &amp; ELECTRIC SYSTEM</t>
  </si>
  <si>
    <t>PROCESS CONTROL</t>
  </si>
  <si>
    <t>ROBOTICS</t>
  </si>
  <si>
    <t>COMPUTER NUMERICAL CONTROL (CNC)</t>
  </si>
  <si>
    <t>SUPERVISORY SKILL</t>
  </si>
  <si>
    <t>HUMAN RESOURCES DEVELOPMENT</t>
  </si>
  <si>
    <t>MATEMATIK 4</t>
  </si>
  <si>
    <t>SAINS KEJURUTERAAN 4</t>
  </si>
  <si>
    <t>AUTOMATION DESIGN</t>
  </si>
  <si>
    <t>AUTOMATION MANUFACTURING</t>
  </si>
  <si>
    <t>COMMISIONNING PROCEDURE</t>
  </si>
  <si>
    <t>AUTOMATION MAINTENANCE</t>
  </si>
  <si>
    <t>QUALITY MANAGEMENT</t>
  </si>
  <si>
    <t>PROFESIONAL DEVELOPMENT</t>
  </si>
  <si>
    <t>COST &amp; ESTIMATION</t>
  </si>
  <si>
    <t>FINAL PROJECT</t>
  </si>
  <si>
    <t>ON JOB TRAINING</t>
  </si>
  <si>
    <t>INDUSTRIAL AUTOMATION SYSTEM</t>
  </si>
  <si>
    <t>SEMESTER 1</t>
  </si>
  <si>
    <t>SEMESTER 2</t>
  </si>
  <si>
    <t>SEMESTER 3</t>
  </si>
  <si>
    <t>SEMESTER 4</t>
  </si>
  <si>
    <t>SEMESTER 5</t>
  </si>
  <si>
    <t>SEMESTER 6</t>
  </si>
  <si>
    <t>SUBJEK TEKNIKAL</t>
  </si>
  <si>
    <t>SUBJEK UMUM</t>
  </si>
  <si>
    <t>: 840802-07-5306</t>
  </si>
  <si>
    <t xml:space="preserve">NO. K/P </t>
  </si>
  <si>
    <t>SESI PENGAMBILAN</t>
  </si>
  <si>
    <t>SESI PENGELUARAN</t>
  </si>
  <si>
    <t>: 2/2003</t>
  </si>
  <si>
    <t>: 2/2006</t>
  </si>
  <si>
    <t>: DIPLOMA TEKNOLOGI KEJURUTERAAN  
  MEKATRONIK</t>
  </si>
  <si>
    <t>TRANSKRIP</t>
  </si>
  <si>
    <r>
      <t xml:space="preserve">
____________________________
</t>
    </r>
    <r>
      <rPr>
        <sz val="11"/>
        <color theme="1"/>
        <rFont val="Calibri"/>
        <family val="2"/>
        <scheme val="minor"/>
      </rPr>
      <t xml:space="preserve">MOHD ZABIDIN BIN ABD SAMAD
PENGARAH ADTEC MELAKA
TARIKH : </t>
    </r>
  </si>
  <si>
    <t>__________________
COP RASMI ADTEC MELAKA</t>
  </si>
  <si>
    <t>NILAI MATA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</si>
</sst>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/>
    <xf numFmtId="0" fontId="0" fillId="0" borderId="0" xfId="0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Sheet3!$B$2:$B$7</c:f>
              <c:strCache>
                <c:ptCount val="6"/>
                <c:pt idx="0">
                  <c:v>SAFETY</c:v>
                </c:pt>
                <c:pt idx="1">
                  <c:v>ENGINEERING DRAWING 1</c:v>
                </c:pt>
                <c:pt idx="2">
                  <c:v>HYDRAULIC 1</c:v>
                </c:pt>
                <c:pt idx="3">
                  <c:v>PNEUMATIC 1</c:v>
                </c:pt>
                <c:pt idx="4">
                  <c:v>WORKSHOP PRACTICE</c:v>
                </c:pt>
                <c:pt idx="5">
                  <c:v>PC MAINTENANCE</c:v>
                </c:pt>
              </c:strCache>
            </c:strRef>
          </c:cat>
          <c:val>
            <c:numRef>
              <c:f>Sheet3!$C$2:$C$7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axId val="102040320"/>
        <c:axId val="102041856"/>
      </c:barChart>
      <c:catAx>
        <c:axId val="102040320"/>
        <c:scaling>
          <c:orientation val="minMax"/>
        </c:scaling>
        <c:axPos val="b"/>
        <c:numFmt formatCode="General" sourceLinked="1"/>
        <c:tickLblPos val="nextTo"/>
        <c:crossAx val="102041856"/>
        <c:crosses val="autoZero"/>
        <c:auto val="1"/>
        <c:lblAlgn val="ctr"/>
        <c:lblOffset val="100"/>
      </c:catAx>
      <c:valAx>
        <c:axId val="102041856"/>
        <c:scaling>
          <c:orientation val="minMax"/>
        </c:scaling>
        <c:axPos val="l"/>
        <c:majorGridlines/>
        <c:numFmt formatCode="General" sourceLinked="1"/>
        <c:tickLblPos val="nextTo"/>
        <c:crossAx val="1020403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0</xdr:row>
      <xdr:rowOff>142875</xdr:rowOff>
    </xdr:from>
    <xdr:to>
      <xdr:col>6</xdr:col>
      <xdr:colOff>628650</xdr:colOff>
      <xdr:row>4</xdr:row>
      <xdr:rowOff>209550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0" y="142875"/>
          <a:ext cx="10477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190500</xdr:colOff>
      <xdr:row>4</xdr:row>
      <xdr:rowOff>276225</xdr:rowOff>
    </xdr:to>
    <xdr:pic>
      <xdr:nvPicPr>
        <xdr:cNvPr id="1034" name="Picture 1" descr="LOGOBARU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190500"/>
          <a:ext cx="10096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704849</xdr:colOff>
      <xdr:row>0</xdr:row>
      <xdr:rowOff>161925</xdr:rowOff>
    </xdr:from>
    <xdr:to>
      <xdr:col>4</xdr:col>
      <xdr:colOff>761999</xdr:colOff>
      <xdr:row>6</xdr:row>
      <xdr:rowOff>66675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000249" y="161925"/>
          <a:ext cx="34099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Black" pitchFamily="34" charset="0"/>
            </a:rPr>
            <a:t>PUSAT LATIHAN TEKNOLOGI TINGGI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Black" pitchFamily="34" charset="0"/>
            </a:rPr>
            <a:t>(ADTEC) MELAKA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Black" pitchFamily="34" charset="0"/>
            </a:rPr>
            <a:t>JABATAN TENAGA MANUSIA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 Black" pitchFamily="34" charset="0"/>
            </a:rPr>
            <a:t>KEMENTERIAN SUMBER MANUSIA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12</xdr:row>
      <xdr:rowOff>104775</xdr:rowOff>
    </xdr:from>
    <xdr:to>
      <xdr:col>14</xdr:col>
      <xdr:colOff>104775</xdr:colOff>
      <xdr:row>26</xdr:row>
      <xdr:rowOff>180975</xdr:rowOff>
    </xdr:to>
    <xdr:graphicFrame macro="">
      <xdr:nvGraphicFramePr>
        <xdr:cNvPr id="205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62"/>
  <sheetViews>
    <sheetView view="pageBreakPreview" zoomScaleSheetLayoutView="100" workbookViewId="0">
      <selection sqref="A1:IV65536"/>
    </sheetView>
  </sheetViews>
  <sheetFormatPr defaultRowHeight="15"/>
  <cols>
    <col min="2" max="2" width="13.140625" customWidth="1"/>
    <col min="3" max="3" width="31.7109375" customWidth="1"/>
    <col min="5" max="6" width="12.5703125" customWidth="1"/>
  </cols>
  <sheetData>
    <row r="2" spans="2:7">
      <c r="B2" s="75" t="s">
        <v>21</v>
      </c>
      <c r="C2" s="75"/>
      <c r="D2" s="75"/>
      <c r="E2" s="75"/>
      <c r="F2" s="75"/>
      <c r="G2" s="75"/>
    </row>
    <row r="3" spans="2:7">
      <c r="B3" s="4" t="s">
        <v>0</v>
      </c>
      <c r="C3" s="4" t="s">
        <v>1</v>
      </c>
      <c r="D3" s="4" t="s">
        <v>2</v>
      </c>
      <c r="E3" s="4" t="s">
        <v>11</v>
      </c>
      <c r="F3" s="4" t="s">
        <v>13</v>
      </c>
      <c r="G3" s="4" t="s">
        <v>12</v>
      </c>
    </row>
    <row r="4" spans="2:7">
      <c r="B4" s="2" t="s">
        <v>3</v>
      </c>
      <c r="C4" s="2"/>
      <c r="D4" s="1">
        <v>2</v>
      </c>
      <c r="E4" s="3">
        <v>3</v>
      </c>
      <c r="F4" s="1">
        <f>E4*D4</f>
        <v>6</v>
      </c>
      <c r="G4" s="1" t="s">
        <v>16</v>
      </c>
    </row>
    <row r="5" spans="2:7">
      <c r="B5" s="2" t="s">
        <v>4</v>
      </c>
      <c r="C5" s="2"/>
      <c r="D5" s="1">
        <v>3</v>
      </c>
      <c r="E5" s="3">
        <v>3</v>
      </c>
      <c r="F5" s="1">
        <f t="shared" ref="F5:F15" si="0">E5*D5</f>
        <v>9</v>
      </c>
      <c r="G5" s="1" t="s">
        <v>16</v>
      </c>
    </row>
    <row r="6" spans="2:7">
      <c r="B6" s="2" t="s">
        <v>5</v>
      </c>
      <c r="C6" s="2"/>
      <c r="D6" s="1">
        <v>3</v>
      </c>
      <c r="E6" s="3">
        <v>3</v>
      </c>
      <c r="F6" s="1">
        <f t="shared" si="0"/>
        <v>9</v>
      </c>
      <c r="G6" s="1" t="s">
        <v>16</v>
      </c>
    </row>
    <row r="7" spans="2:7">
      <c r="B7" s="2" t="s">
        <v>6</v>
      </c>
      <c r="C7" s="2"/>
      <c r="D7" s="1">
        <v>1</v>
      </c>
      <c r="E7" s="3">
        <v>3</v>
      </c>
      <c r="F7" s="1">
        <f t="shared" si="0"/>
        <v>3</v>
      </c>
      <c r="G7" s="1" t="s">
        <v>16</v>
      </c>
    </row>
    <row r="8" spans="2:7">
      <c r="B8" s="2" t="s">
        <v>7</v>
      </c>
      <c r="C8" s="2"/>
      <c r="D8" s="1">
        <v>1</v>
      </c>
      <c r="E8" s="3">
        <v>3</v>
      </c>
      <c r="F8" s="1">
        <f t="shared" si="0"/>
        <v>3</v>
      </c>
      <c r="G8" s="1" t="s">
        <v>16</v>
      </c>
    </row>
    <row r="9" spans="2:7">
      <c r="B9" s="2" t="s">
        <v>9</v>
      </c>
      <c r="C9" s="2"/>
      <c r="D9" s="1">
        <v>3</v>
      </c>
      <c r="E9" s="3">
        <v>3</v>
      </c>
      <c r="F9" s="1">
        <f t="shared" si="0"/>
        <v>9</v>
      </c>
      <c r="G9" s="1" t="s">
        <v>16</v>
      </c>
    </row>
    <row r="10" spans="2:7">
      <c r="B10" s="2" t="s">
        <v>8</v>
      </c>
      <c r="C10" s="2"/>
      <c r="D10" s="1">
        <v>2</v>
      </c>
      <c r="E10" s="3">
        <v>3</v>
      </c>
      <c r="F10" s="1">
        <f t="shared" si="0"/>
        <v>6</v>
      </c>
      <c r="G10" s="1" t="s">
        <v>16</v>
      </c>
    </row>
    <row r="11" spans="2:7">
      <c r="B11" s="2" t="s">
        <v>27</v>
      </c>
      <c r="C11" s="2"/>
      <c r="D11" s="1">
        <v>1</v>
      </c>
      <c r="E11" s="3">
        <v>2.33</v>
      </c>
      <c r="F11" s="1">
        <f t="shared" si="0"/>
        <v>2.33</v>
      </c>
      <c r="G11" s="1" t="s">
        <v>17</v>
      </c>
    </row>
    <row r="12" spans="2:7">
      <c r="B12" s="2" t="s">
        <v>28</v>
      </c>
      <c r="C12" s="2"/>
      <c r="D12" s="1">
        <v>1</v>
      </c>
      <c r="E12" s="3">
        <v>2</v>
      </c>
      <c r="F12" s="1">
        <f t="shared" si="0"/>
        <v>2</v>
      </c>
      <c r="G12" s="1" t="s">
        <v>30</v>
      </c>
    </row>
    <row r="13" spans="2:7">
      <c r="B13" s="2" t="s">
        <v>29</v>
      </c>
      <c r="C13" s="2"/>
      <c r="D13" s="1">
        <v>1</v>
      </c>
      <c r="E13" s="3">
        <v>3</v>
      </c>
      <c r="F13" s="1">
        <f t="shared" si="0"/>
        <v>3</v>
      </c>
      <c r="G13" s="1" t="s">
        <v>16</v>
      </c>
    </row>
    <row r="14" spans="2:7">
      <c r="B14" s="2" t="s">
        <v>14</v>
      </c>
      <c r="C14" s="2"/>
      <c r="D14" s="1">
        <v>1</v>
      </c>
      <c r="E14" s="3">
        <v>2</v>
      </c>
      <c r="F14" s="1">
        <f t="shared" si="0"/>
        <v>2</v>
      </c>
      <c r="G14" s="1" t="s">
        <v>30</v>
      </c>
    </row>
    <row r="15" spans="2:7">
      <c r="B15" s="2" t="s">
        <v>15</v>
      </c>
      <c r="C15" s="2"/>
      <c r="D15" s="1">
        <v>1</v>
      </c>
      <c r="E15" s="3">
        <v>3.33</v>
      </c>
      <c r="F15" s="1">
        <f t="shared" si="0"/>
        <v>3.33</v>
      </c>
      <c r="G15" s="1" t="s">
        <v>18</v>
      </c>
    </row>
    <row r="16" spans="2:7">
      <c r="B16" s="75" t="s">
        <v>10</v>
      </c>
      <c r="C16" s="75"/>
      <c r="D16" s="4">
        <f>SUM(D4:D15)</f>
        <v>20</v>
      </c>
      <c r="E16" s="4"/>
      <c r="F16" s="4">
        <f>SUM(F4:F15)</f>
        <v>57.66</v>
      </c>
      <c r="G16" s="4"/>
    </row>
    <row r="17" spans="2:7">
      <c r="B17" s="2" t="s">
        <v>19</v>
      </c>
      <c r="C17" s="5">
        <f>F16/D16</f>
        <v>2.883</v>
      </c>
      <c r="D17" s="69"/>
      <c r="E17" s="70"/>
      <c r="F17" s="70"/>
      <c r="G17" s="71"/>
    </row>
    <row r="18" spans="2:7">
      <c r="B18" s="2" t="s">
        <v>20</v>
      </c>
      <c r="C18" s="5">
        <f>F16/D16</f>
        <v>2.883</v>
      </c>
      <c r="D18" s="72"/>
      <c r="E18" s="73"/>
      <c r="F18" s="73"/>
      <c r="G18" s="74"/>
    </row>
    <row r="21" spans="2:7">
      <c r="B21" s="75" t="s">
        <v>22</v>
      </c>
      <c r="C21" s="75"/>
      <c r="D21" s="75"/>
      <c r="E21" s="75"/>
      <c r="F21" s="75"/>
      <c r="G21" s="75"/>
    </row>
    <row r="22" spans="2:7">
      <c r="B22" s="4" t="s">
        <v>0</v>
      </c>
      <c r="C22" s="4" t="s">
        <v>1</v>
      </c>
      <c r="D22" s="4" t="s">
        <v>2</v>
      </c>
      <c r="E22" s="4" t="s">
        <v>11</v>
      </c>
      <c r="F22" s="4" t="s">
        <v>13</v>
      </c>
      <c r="G22" s="4" t="s">
        <v>12</v>
      </c>
    </row>
    <row r="23" spans="2:7">
      <c r="B23" s="2" t="s">
        <v>23</v>
      </c>
      <c r="C23" s="2"/>
      <c r="D23" s="1">
        <v>3</v>
      </c>
      <c r="E23" s="3">
        <v>3</v>
      </c>
      <c r="F23" s="1">
        <f>E23*D23</f>
        <v>9</v>
      </c>
      <c r="G23" s="1" t="s">
        <v>16</v>
      </c>
    </row>
    <row r="24" spans="2:7">
      <c r="B24" s="2" t="s">
        <v>24</v>
      </c>
      <c r="C24" s="2"/>
      <c r="D24" s="1">
        <v>4</v>
      </c>
      <c r="E24" s="3">
        <v>3</v>
      </c>
      <c r="F24" s="1">
        <f t="shared" ref="F24:F30" si="1">E24*D24</f>
        <v>12</v>
      </c>
      <c r="G24" s="1" t="s">
        <v>16</v>
      </c>
    </row>
    <row r="25" spans="2:7">
      <c r="B25" s="2" t="s">
        <v>25</v>
      </c>
      <c r="C25" s="2"/>
      <c r="D25" s="1">
        <v>3</v>
      </c>
      <c r="E25" s="3">
        <v>3</v>
      </c>
      <c r="F25" s="1">
        <f t="shared" si="1"/>
        <v>9</v>
      </c>
      <c r="G25" s="1" t="s">
        <v>16</v>
      </c>
    </row>
    <row r="26" spans="2:7">
      <c r="B26" s="2" t="s">
        <v>26</v>
      </c>
      <c r="C26" s="2"/>
      <c r="D26" s="1">
        <v>3</v>
      </c>
      <c r="E26" s="3">
        <v>3</v>
      </c>
      <c r="F26" s="1">
        <f t="shared" si="1"/>
        <v>9</v>
      </c>
      <c r="G26" s="1" t="s">
        <v>16</v>
      </c>
    </row>
    <row r="27" spans="2:7">
      <c r="B27" s="2" t="s">
        <v>27</v>
      </c>
      <c r="C27" s="2"/>
      <c r="D27" s="1">
        <v>1</v>
      </c>
      <c r="E27" s="3">
        <v>2</v>
      </c>
      <c r="F27" s="1">
        <f t="shared" si="1"/>
        <v>2</v>
      </c>
      <c r="G27" s="1" t="s">
        <v>30</v>
      </c>
    </row>
    <row r="28" spans="2:7">
      <c r="B28" s="2" t="s">
        <v>28</v>
      </c>
      <c r="C28" s="2"/>
      <c r="D28" s="1">
        <v>1</v>
      </c>
      <c r="E28" s="3">
        <v>2.33</v>
      </c>
      <c r="F28" s="1">
        <f t="shared" si="1"/>
        <v>2.33</v>
      </c>
      <c r="G28" s="1" t="s">
        <v>17</v>
      </c>
    </row>
    <row r="29" spans="2:7">
      <c r="B29" s="2" t="s">
        <v>29</v>
      </c>
      <c r="C29" s="2"/>
      <c r="D29" s="1">
        <v>1</v>
      </c>
      <c r="E29" s="3">
        <v>2.33</v>
      </c>
      <c r="F29" s="1">
        <f t="shared" si="1"/>
        <v>2.33</v>
      </c>
      <c r="G29" s="1" t="s">
        <v>17</v>
      </c>
    </row>
    <row r="30" spans="2:7">
      <c r="B30" s="2" t="s">
        <v>14</v>
      </c>
      <c r="C30" s="2"/>
      <c r="D30" s="1">
        <v>1</v>
      </c>
      <c r="E30" s="3">
        <v>3</v>
      </c>
      <c r="F30" s="1">
        <f t="shared" si="1"/>
        <v>3</v>
      </c>
      <c r="G30" s="1" t="s">
        <v>16</v>
      </c>
    </row>
    <row r="31" spans="2:7">
      <c r="B31" s="75" t="s">
        <v>10</v>
      </c>
      <c r="C31" s="75"/>
      <c r="D31" s="4">
        <f>SUM(D23:D30)</f>
        <v>17</v>
      </c>
      <c r="E31" s="4"/>
      <c r="F31" s="4">
        <f>SUM(F23:F30)</f>
        <v>48.66</v>
      </c>
      <c r="G31" s="4"/>
    </row>
    <row r="32" spans="2:7">
      <c r="B32" s="2" t="s">
        <v>19</v>
      </c>
      <c r="C32" s="5">
        <f>F31/D31</f>
        <v>2.8623529411764705</v>
      </c>
      <c r="D32" s="69"/>
      <c r="E32" s="70"/>
      <c r="F32" s="70"/>
      <c r="G32" s="71"/>
    </row>
    <row r="33" spans="2:7">
      <c r="B33" s="2" t="s">
        <v>20</v>
      </c>
      <c r="C33" s="5">
        <f>(F31+F16)/(D16+D31)</f>
        <v>2.8735135135135135</v>
      </c>
      <c r="D33" s="72"/>
      <c r="E33" s="73"/>
      <c r="F33" s="73"/>
      <c r="G33" s="74"/>
    </row>
    <row r="36" spans="2:7">
      <c r="B36" s="75" t="s">
        <v>31</v>
      </c>
      <c r="C36" s="75"/>
      <c r="D36" s="75"/>
      <c r="E36" s="75"/>
      <c r="F36" s="75"/>
      <c r="G36" s="75"/>
    </row>
    <row r="37" spans="2:7">
      <c r="B37" s="4" t="s">
        <v>0</v>
      </c>
      <c r="C37" s="4" t="s">
        <v>1</v>
      </c>
      <c r="D37" s="4" t="s">
        <v>2</v>
      </c>
      <c r="E37" s="4" t="s">
        <v>11</v>
      </c>
      <c r="F37" s="4" t="s">
        <v>13</v>
      </c>
      <c r="G37" s="4" t="s">
        <v>12</v>
      </c>
    </row>
    <row r="38" spans="2:7">
      <c r="B38" s="2" t="s">
        <v>33</v>
      </c>
      <c r="C38" s="2"/>
      <c r="D38" s="1">
        <v>3</v>
      </c>
      <c r="E38" s="3">
        <v>3</v>
      </c>
      <c r="F38" s="1">
        <f>E38*D38</f>
        <v>9</v>
      </c>
      <c r="G38" s="1" t="s">
        <v>16</v>
      </c>
    </row>
    <row r="39" spans="2:7">
      <c r="B39" s="2" t="s">
        <v>32</v>
      </c>
      <c r="C39" s="2"/>
      <c r="D39" s="1">
        <v>2</v>
      </c>
      <c r="E39" s="3">
        <v>3</v>
      </c>
      <c r="F39" s="1">
        <f t="shared" ref="F39:F48" si="2">E39*D39</f>
        <v>6</v>
      </c>
      <c r="G39" s="1" t="s">
        <v>16</v>
      </c>
    </row>
    <row r="40" spans="2:7">
      <c r="B40" s="2" t="s">
        <v>34</v>
      </c>
      <c r="C40" s="2"/>
      <c r="D40" s="1">
        <v>3</v>
      </c>
      <c r="E40" s="3">
        <v>3</v>
      </c>
      <c r="F40" s="1">
        <f t="shared" si="2"/>
        <v>9</v>
      </c>
      <c r="G40" s="1" t="s">
        <v>16</v>
      </c>
    </row>
    <row r="41" spans="2:7">
      <c r="B41" s="2" t="s">
        <v>35</v>
      </c>
      <c r="C41" s="2"/>
      <c r="D41" s="1">
        <v>3</v>
      </c>
      <c r="E41" s="3">
        <v>3</v>
      </c>
      <c r="F41" s="1">
        <f t="shared" si="2"/>
        <v>9</v>
      </c>
      <c r="G41" s="1" t="s">
        <v>16</v>
      </c>
    </row>
    <row r="42" spans="2:7">
      <c r="B42" s="2" t="s">
        <v>36</v>
      </c>
      <c r="C42" s="2"/>
      <c r="D42" s="1">
        <v>3</v>
      </c>
      <c r="E42" s="3">
        <v>3</v>
      </c>
      <c r="F42" s="1">
        <f t="shared" si="2"/>
        <v>9</v>
      </c>
      <c r="G42" s="1" t="s">
        <v>16</v>
      </c>
    </row>
    <row r="43" spans="2:7">
      <c r="B43" s="2" t="s">
        <v>37</v>
      </c>
      <c r="C43" s="2"/>
      <c r="D43" s="1">
        <v>1</v>
      </c>
      <c r="E43" s="3">
        <v>3</v>
      </c>
      <c r="F43" s="1">
        <f t="shared" si="2"/>
        <v>3</v>
      </c>
      <c r="G43" s="1" t="s">
        <v>16</v>
      </c>
    </row>
    <row r="44" spans="2:7">
      <c r="B44" s="2" t="s">
        <v>38</v>
      </c>
      <c r="C44" s="2"/>
      <c r="D44" s="1">
        <v>2</v>
      </c>
      <c r="E44" s="3">
        <v>3</v>
      </c>
      <c r="F44" s="1">
        <f t="shared" si="2"/>
        <v>6</v>
      </c>
      <c r="G44" s="1" t="s">
        <v>16</v>
      </c>
    </row>
    <row r="45" spans="2:7">
      <c r="B45" s="2" t="s">
        <v>39</v>
      </c>
      <c r="C45" s="2"/>
      <c r="D45" s="1">
        <v>2</v>
      </c>
      <c r="E45" s="3">
        <v>3</v>
      </c>
      <c r="F45" s="1">
        <f t="shared" si="2"/>
        <v>6</v>
      </c>
      <c r="G45" s="1" t="s">
        <v>16</v>
      </c>
    </row>
    <row r="46" spans="2:7">
      <c r="B46" s="2" t="s">
        <v>27</v>
      </c>
      <c r="C46" s="2"/>
      <c r="D46" s="1">
        <v>1</v>
      </c>
      <c r="E46" s="3">
        <v>2</v>
      </c>
      <c r="F46" s="1">
        <f t="shared" si="2"/>
        <v>2</v>
      </c>
      <c r="G46" s="1" t="s">
        <v>30</v>
      </c>
    </row>
    <row r="47" spans="2:7">
      <c r="B47" s="2" t="s">
        <v>28</v>
      </c>
      <c r="C47" s="2"/>
      <c r="D47" s="1">
        <v>1</v>
      </c>
      <c r="E47" s="3">
        <v>2</v>
      </c>
      <c r="F47" s="1">
        <f t="shared" si="2"/>
        <v>2</v>
      </c>
      <c r="G47" s="1" t="s">
        <v>30</v>
      </c>
    </row>
    <row r="48" spans="2:7">
      <c r="B48" s="2" t="s">
        <v>29</v>
      </c>
      <c r="C48" s="2"/>
      <c r="D48" s="1">
        <v>1</v>
      </c>
      <c r="E48" s="3">
        <v>2</v>
      </c>
      <c r="F48" s="1">
        <f t="shared" si="2"/>
        <v>2</v>
      </c>
      <c r="G48" s="1" t="s">
        <v>30</v>
      </c>
    </row>
    <row r="49" spans="2:7">
      <c r="B49" s="75" t="s">
        <v>10</v>
      </c>
      <c r="C49" s="75"/>
      <c r="D49" s="4">
        <f>SUM(D38:D48)</f>
        <v>22</v>
      </c>
      <c r="E49" s="4"/>
      <c r="F49" s="4">
        <f>SUM(F38:F48)</f>
        <v>63</v>
      </c>
      <c r="G49" s="4"/>
    </row>
    <row r="50" spans="2:7">
      <c r="B50" s="2" t="s">
        <v>19</v>
      </c>
      <c r="C50" s="5">
        <f>F49/D49</f>
        <v>2.8636363636363638</v>
      </c>
      <c r="D50" s="69"/>
      <c r="E50" s="70"/>
      <c r="F50" s="70"/>
      <c r="G50" s="71"/>
    </row>
    <row r="51" spans="2:7">
      <c r="B51" s="2" t="s">
        <v>20</v>
      </c>
      <c r="C51" s="5">
        <f>(F16+F31+F49)/(D31+D16+D49)</f>
        <v>2.8698305084745761</v>
      </c>
      <c r="D51" s="72"/>
      <c r="E51" s="73"/>
      <c r="F51" s="73"/>
      <c r="G51" s="74"/>
    </row>
    <row r="54" spans="2:7">
      <c r="B54" s="75" t="s">
        <v>40</v>
      </c>
      <c r="C54" s="75"/>
      <c r="D54" s="75"/>
      <c r="E54" s="75"/>
      <c r="F54" s="75"/>
      <c r="G54" s="75"/>
    </row>
    <row r="55" spans="2:7">
      <c r="B55" s="4" t="s">
        <v>0</v>
      </c>
      <c r="C55" s="4" t="s">
        <v>1</v>
      </c>
      <c r="D55" s="4" t="s">
        <v>2</v>
      </c>
      <c r="E55" s="4" t="s">
        <v>11</v>
      </c>
      <c r="F55" s="4" t="s">
        <v>13</v>
      </c>
      <c r="G55" s="4" t="s">
        <v>12</v>
      </c>
    </row>
    <row r="56" spans="2:7">
      <c r="B56" s="2" t="s">
        <v>27</v>
      </c>
      <c r="C56" s="2"/>
      <c r="D56" s="1">
        <v>1</v>
      </c>
      <c r="E56" s="3">
        <v>2</v>
      </c>
      <c r="F56" s="1">
        <f>E56*D56</f>
        <v>2</v>
      </c>
      <c r="G56" s="1" t="s">
        <v>30</v>
      </c>
    </row>
    <row r="57" spans="2:7">
      <c r="B57" s="2" t="s">
        <v>28</v>
      </c>
      <c r="C57" s="2"/>
      <c r="D57" s="1">
        <v>1</v>
      </c>
      <c r="E57" s="3">
        <v>2</v>
      </c>
      <c r="F57" s="1">
        <f>E57*D57</f>
        <v>2</v>
      </c>
      <c r="G57" s="1" t="s">
        <v>30</v>
      </c>
    </row>
    <row r="58" spans="2:7">
      <c r="B58" s="2" t="s">
        <v>41</v>
      </c>
      <c r="C58" s="2"/>
      <c r="D58" s="1">
        <v>5</v>
      </c>
      <c r="E58" s="3">
        <v>3</v>
      </c>
      <c r="F58" s="1">
        <f>E58*D58</f>
        <v>15</v>
      </c>
      <c r="G58" s="1" t="s">
        <v>16</v>
      </c>
    </row>
    <row r="59" spans="2:7">
      <c r="B59" s="2" t="s">
        <v>42</v>
      </c>
      <c r="C59" s="2"/>
      <c r="D59" s="1">
        <v>5</v>
      </c>
      <c r="E59" s="3">
        <v>3.67</v>
      </c>
      <c r="F59" s="1">
        <f>E59*D59</f>
        <v>18.350000000000001</v>
      </c>
      <c r="G59" s="1" t="s">
        <v>43</v>
      </c>
    </row>
    <row r="60" spans="2:7">
      <c r="B60" s="75" t="s">
        <v>10</v>
      </c>
      <c r="C60" s="75"/>
      <c r="D60" s="4">
        <f>SUM(D56:D59)</f>
        <v>12</v>
      </c>
      <c r="E60" s="4"/>
      <c r="F60" s="4">
        <f>SUM(F56:F59)</f>
        <v>37.35</v>
      </c>
      <c r="G60" s="4"/>
    </row>
    <row r="61" spans="2:7">
      <c r="B61" s="2" t="s">
        <v>19</v>
      </c>
      <c r="C61" s="5">
        <f>F60/D60</f>
        <v>3.1125000000000003</v>
      </c>
      <c r="D61" s="69"/>
      <c r="E61" s="70"/>
      <c r="F61" s="70"/>
      <c r="G61" s="71"/>
    </row>
    <row r="62" spans="2:7">
      <c r="B62" s="2" t="s">
        <v>20</v>
      </c>
      <c r="C62" s="5">
        <f>(F31+F16+F49+F60)/(D31+D16+D49+D60)</f>
        <v>2.910845070422535</v>
      </c>
      <c r="D62" s="72"/>
      <c r="E62" s="73"/>
      <c r="F62" s="73"/>
      <c r="G62" s="74"/>
    </row>
  </sheetData>
  <mergeCells count="12">
    <mergeCell ref="B54:G54"/>
    <mergeCell ref="B60:C60"/>
    <mergeCell ref="D61:G62"/>
    <mergeCell ref="B16:C16"/>
    <mergeCell ref="B2:G2"/>
    <mergeCell ref="D17:G18"/>
    <mergeCell ref="B21:G21"/>
    <mergeCell ref="B31:C31"/>
    <mergeCell ref="D32:G33"/>
    <mergeCell ref="B36:G36"/>
    <mergeCell ref="B49:C49"/>
    <mergeCell ref="D50:G51"/>
  </mergeCells>
  <printOptions horizontalCentered="1"/>
  <pageMargins left="0.7" right="0.7" top="0.75" bottom="0.75" header="0.3" footer="0.3"/>
  <pageSetup scale="92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02"/>
  <sheetViews>
    <sheetView view="pageBreakPreview" topLeftCell="A67" zoomScaleSheetLayoutView="100" workbookViewId="0">
      <selection activeCell="K55" sqref="K55"/>
    </sheetView>
  </sheetViews>
  <sheetFormatPr defaultRowHeight="15"/>
  <cols>
    <col min="1" max="1" width="5.7109375" customWidth="1"/>
    <col min="2" max="2" width="12.42578125" customWidth="1"/>
    <col min="3" max="3" width="35.7109375" customWidth="1"/>
    <col min="5" max="6" width="12.5703125" customWidth="1"/>
  </cols>
  <sheetData>
    <row r="1" spans="1:7">
      <c r="A1" s="14"/>
      <c r="B1" s="15" t="s">
        <v>46</v>
      </c>
      <c r="C1" s="15" t="s">
        <v>54</v>
      </c>
      <c r="D1" s="15"/>
      <c r="E1" s="15"/>
      <c r="F1" s="14"/>
      <c r="G1" s="14"/>
    </row>
    <row r="2" spans="1:7">
      <c r="A2" s="14"/>
      <c r="B2" s="15" t="s">
        <v>55</v>
      </c>
      <c r="C2" s="15" t="s">
        <v>56</v>
      </c>
      <c r="D2" s="15"/>
      <c r="E2" s="15"/>
      <c r="F2" s="14"/>
      <c r="G2" s="14"/>
    </row>
    <row r="3" spans="1:7">
      <c r="A3" s="14"/>
      <c r="B3" s="15" t="s">
        <v>102</v>
      </c>
      <c r="C3" s="15" t="s">
        <v>103</v>
      </c>
      <c r="D3" s="15"/>
      <c r="E3" s="15"/>
      <c r="F3" s="14"/>
      <c r="G3" s="14"/>
    </row>
    <row r="4" spans="1:7">
      <c r="A4" s="14"/>
      <c r="B4" s="15" t="s">
        <v>106</v>
      </c>
      <c r="C4" s="15" t="s">
        <v>107</v>
      </c>
      <c r="D4" s="15"/>
      <c r="E4" s="15"/>
      <c r="F4" s="14"/>
      <c r="G4" s="14"/>
    </row>
    <row r="5" spans="1:7">
      <c r="A5" s="14"/>
      <c r="B5" s="14"/>
      <c r="C5" s="14"/>
      <c r="D5" s="14"/>
      <c r="E5" s="14"/>
      <c r="F5" s="14"/>
      <c r="G5" s="14"/>
    </row>
    <row r="6" spans="1:7">
      <c r="A6" s="14"/>
      <c r="B6" s="77" t="s">
        <v>44</v>
      </c>
      <c r="C6" s="77"/>
      <c r="D6" s="77"/>
      <c r="E6" s="77"/>
      <c r="F6" s="77"/>
      <c r="G6" s="77"/>
    </row>
    <row r="7" spans="1:7">
      <c r="A7" s="14"/>
      <c r="B7" s="16" t="s">
        <v>0</v>
      </c>
      <c r="C7" s="16" t="s">
        <v>1</v>
      </c>
      <c r="D7" s="16" t="s">
        <v>2</v>
      </c>
      <c r="E7" s="16" t="s">
        <v>11</v>
      </c>
      <c r="F7" s="16" t="s">
        <v>13</v>
      </c>
      <c r="G7" s="16" t="s">
        <v>12</v>
      </c>
    </row>
    <row r="8" spans="1:7">
      <c r="A8" s="14"/>
      <c r="B8" s="7" t="s">
        <v>45</v>
      </c>
      <c r="C8" s="7" t="s">
        <v>131</v>
      </c>
      <c r="D8" s="8">
        <v>1</v>
      </c>
      <c r="E8" s="9">
        <v>3</v>
      </c>
      <c r="F8" s="8">
        <f>E8*D8</f>
        <v>3</v>
      </c>
      <c r="G8" s="8" t="s">
        <v>16</v>
      </c>
    </row>
    <row r="9" spans="1:7">
      <c r="A9" s="14"/>
      <c r="B9" s="7" t="s">
        <v>47</v>
      </c>
      <c r="C9" s="7" t="s">
        <v>51</v>
      </c>
      <c r="D9" s="8">
        <v>2</v>
      </c>
      <c r="E9" s="9">
        <v>3.33</v>
      </c>
      <c r="F9" s="8">
        <f t="shared" ref="F9:F18" si="0">E9*D9</f>
        <v>6.66</v>
      </c>
      <c r="G9" s="8" t="s">
        <v>18</v>
      </c>
    </row>
    <row r="10" spans="1:7">
      <c r="A10" s="14"/>
      <c r="B10" s="7" t="s">
        <v>48</v>
      </c>
      <c r="C10" s="7" t="s">
        <v>52</v>
      </c>
      <c r="D10" s="8">
        <v>2</v>
      </c>
      <c r="E10" s="9">
        <v>3.67</v>
      </c>
      <c r="F10" s="8">
        <f t="shared" si="0"/>
        <v>7.34</v>
      </c>
      <c r="G10" s="8" t="s">
        <v>43</v>
      </c>
    </row>
    <row r="11" spans="1:7">
      <c r="A11" s="14"/>
      <c r="B11" s="7" t="s">
        <v>49</v>
      </c>
      <c r="C11" s="7" t="s">
        <v>53</v>
      </c>
      <c r="D11" s="8">
        <v>2</v>
      </c>
      <c r="E11" s="9">
        <v>3.67</v>
      </c>
      <c r="F11" s="8">
        <f t="shared" si="0"/>
        <v>7.34</v>
      </c>
      <c r="G11" s="8" t="s">
        <v>43</v>
      </c>
    </row>
    <row r="12" spans="1:7">
      <c r="A12" s="14"/>
      <c r="B12" s="7" t="s">
        <v>50</v>
      </c>
      <c r="C12" s="7" t="s">
        <v>58</v>
      </c>
      <c r="D12" s="8">
        <v>2</v>
      </c>
      <c r="E12" s="9">
        <v>3.67</v>
      </c>
      <c r="F12" s="8">
        <f t="shared" si="0"/>
        <v>7.34</v>
      </c>
      <c r="G12" s="8" t="s">
        <v>43</v>
      </c>
    </row>
    <row r="13" spans="1:7">
      <c r="A13" s="14"/>
      <c r="B13" s="7" t="s">
        <v>57</v>
      </c>
      <c r="C13" s="7" t="s">
        <v>59</v>
      </c>
      <c r="D13" s="8">
        <v>2</v>
      </c>
      <c r="E13" s="9">
        <v>3.67</v>
      </c>
      <c r="F13" s="8">
        <f t="shared" si="0"/>
        <v>7.34</v>
      </c>
      <c r="G13" s="8" t="s">
        <v>43</v>
      </c>
    </row>
    <row r="14" spans="1:7">
      <c r="A14" s="14"/>
      <c r="B14" s="7" t="s">
        <v>60</v>
      </c>
      <c r="C14" s="7" t="s">
        <v>65</v>
      </c>
      <c r="D14" s="8">
        <v>1</v>
      </c>
      <c r="E14" s="9">
        <v>2.67</v>
      </c>
      <c r="F14" s="8">
        <f t="shared" si="0"/>
        <v>2.67</v>
      </c>
      <c r="G14" s="8" t="s">
        <v>66</v>
      </c>
    </row>
    <row r="15" spans="1:7">
      <c r="A15" s="14"/>
      <c r="B15" s="7" t="s">
        <v>61</v>
      </c>
      <c r="C15" s="7" t="s">
        <v>67</v>
      </c>
      <c r="D15" s="8">
        <v>1</v>
      </c>
      <c r="E15" s="9">
        <v>2.67</v>
      </c>
      <c r="F15" s="8">
        <f t="shared" si="0"/>
        <v>2.67</v>
      </c>
      <c r="G15" s="8" t="s">
        <v>66</v>
      </c>
    </row>
    <row r="16" spans="1:7">
      <c r="A16" s="14"/>
      <c r="B16" s="7" t="s">
        <v>62</v>
      </c>
      <c r="C16" s="7" t="s">
        <v>68</v>
      </c>
      <c r="D16" s="8">
        <v>1</v>
      </c>
      <c r="E16" s="9">
        <v>2.67</v>
      </c>
      <c r="F16" s="8">
        <f t="shared" si="0"/>
        <v>2.67</v>
      </c>
      <c r="G16" s="8" t="s">
        <v>66</v>
      </c>
    </row>
    <row r="17" spans="1:7">
      <c r="A17" s="14"/>
      <c r="B17" s="7" t="s">
        <v>63</v>
      </c>
      <c r="C17" s="7" t="s">
        <v>69</v>
      </c>
      <c r="D17" s="8">
        <v>1</v>
      </c>
      <c r="E17" s="9">
        <v>2.33</v>
      </c>
      <c r="F17" s="8">
        <f t="shared" si="0"/>
        <v>2.33</v>
      </c>
      <c r="G17" s="8" t="s">
        <v>17</v>
      </c>
    </row>
    <row r="18" spans="1:7">
      <c r="A18" s="14"/>
      <c r="B18" s="7" t="s">
        <v>64</v>
      </c>
      <c r="C18" s="7" t="s">
        <v>70</v>
      </c>
      <c r="D18" s="8">
        <v>1</v>
      </c>
      <c r="E18" s="9">
        <v>3.33</v>
      </c>
      <c r="F18" s="8">
        <f t="shared" si="0"/>
        <v>3.33</v>
      </c>
      <c r="G18" s="8" t="s">
        <v>18</v>
      </c>
    </row>
    <row r="19" spans="1:7">
      <c r="A19" s="14"/>
      <c r="B19" s="77" t="s">
        <v>10</v>
      </c>
      <c r="C19" s="77"/>
      <c r="D19" s="16">
        <f>SUM(D8:D18)</f>
        <v>16</v>
      </c>
      <c r="E19" s="16"/>
      <c r="F19" s="16">
        <f>SUM(F8:F18)</f>
        <v>52.69</v>
      </c>
      <c r="G19" s="16"/>
    </row>
    <row r="20" spans="1:7">
      <c r="A20" s="14"/>
      <c r="B20" s="7" t="s">
        <v>19</v>
      </c>
      <c r="C20" s="17">
        <f>F19/D19</f>
        <v>3.2931249999999999</v>
      </c>
      <c r="D20" s="76" t="s">
        <v>110</v>
      </c>
      <c r="E20" s="76"/>
      <c r="F20" s="76"/>
      <c r="G20" s="18">
        <v>16</v>
      </c>
    </row>
    <row r="21" spans="1:7">
      <c r="A21" s="14"/>
      <c r="B21" s="7" t="s">
        <v>20</v>
      </c>
      <c r="C21" s="17">
        <f>F19/D19</f>
        <v>3.2931249999999999</v>
      </c>
      <c r="D21" s="76" t="s">
        <v>111</v>
      </c>
      <c r="E21" s="76"/>
      <c r="F21" s="76"/>
      <c r="G21" s="19">
        <v>16</v>
      </c>
    </row>
    <row r="22" spans="1:7">
      <c r="A22" s="14"/>
      <c r="B22" s="14"/>
      <c r="C22" s="14"/>
      <c r="D22" s="14"/>
      <c r="E22" s="14"/>
      <c r="F22" s="14"/>
      <c r="G22" s="14"/>
    </row>
    <row r="23" spans="1:7">
      <c r="A23" s="14"/>
      <c r="B23" s="14"/>
      <c r="C23" s="14"/>
      <c r="D23" s="14"/>
      <c r="E23" s="14"/>
      <c r="F23" s="14"/>
      <c r="G23" s="14"/>
    </row>
    <row r="24" spans="1:7">
      <c r="A24" s="14"/>
      <c r="B24" s="77" t="s">
        <v>71</v>
      </c>
      <c r="C24" s="77"/>
      <c r="D24" s="77"/>
      <c r="E24" s="77"/>
      <c r="F24" s="77"/>
      <c r="G24" s="77"/>
    </row>
    <row r="25" spans="1:7">
      <c r="A25" s="14"/>
      <c r="B25" s="16" t="s">
        <v>0</v>
      </c>
      <c r="C25" s="16" t="s">
        <v>1</v>
      </c>
      <c r="D25" s="16" t="s">
        <v>2</v>
      </c>
      <c r="E25" s="16" t="s">
        <v>11</v>
      </c>
      <c r="F25" s="16" t="s">
        <v>13</v>
      </c>
      <c r="G25" s="16" t="s">
        <v>12</v>
      </c>
    </row>
    <row r="26" spans="1:7">
      <c r="A26" s="14"/>
      <c r="B26" s="7" t="s">
        <v>72</v>
      </c>
      <c r="C26" s="7" t="s">
        <v>119</v>
      </c>
      <c r="D26" s="8">
        <v>2</v>
      </c>
      <c r="E26" s="9">
        <v>3.67</v>
      </c>
      <c r="F26" s="8">
        <f>E26*D26</f>
        <v>7.34</v>
      </c>
      <c r="G26" s="8" t="s">
        <v>43</v>
      </c>
    </row>
    <row r="27" spans="1:7">
      <c r="A27" s="14"/>
      <c r="B27" s="7" t="s">
        <v>73</v>
      </c>
      <c r="C27" s="7" t="s">
        <v>120</v>
      </c>
      <c r="D27" s="8">
        <v>2</v>
      </c>
      <c r="E27" s="9">
        <v>3.67</v>
      </c>
      <c r="F27" s="8">
        <f t="shared" ref="F27:F35" si="1">E27*D27</f>
        <v>7.34</v>
      </c>
      <c r="G27" s="8" t="s">
        <v>43</v>
      </c>
    </row>
    <row r="28" spans="1:7">
      <c r="A28" s="14"/>
      <c r="B28" s="7" t="s">
        <v>74</v>
      </c>
      <c r="C28" s="7" t="s">
        <v>121</v>
      </c>
      <c r="D28" s="8">
        <v>3</v>
      </c>
      <c r="E28" s="9">
        <v>3.33</v>
      </c>
      <c r="F28" s="8">
        <f t="shared" si="1"/>
        <v>9.99</v>
      </c>
      <c r="G28" s="8" t="s">
        <v>18</v>
      </c>
    </row>
    <row r="29" spans="1:7">
      <c r="A29" s="14"/>
      <c r="B29" s="7" t="s">
        <v>75</v>
      </c>
      <c r="C29" s="7" t="s">
        <v>122</v>
      </c>
      <c r="D29" s="8">
        <v>3</v>
      </c>
      <c r="E29" s="9">
        <v>3.33</v>
      </c>
      <c r="F29" s="8">
        <f t="shared" si="1"/>
        <v>9.99</v>
      </c>
      <c r="G29" s="8" t="s">
        <v>18</v>
      </c>
    </row>
    <row r="30" spans="1:7">
      <c r="A30" s="14"/>
      <c r="B30" s="7" t="s">
        <v>76</v>
      </c>
      <c r="C30" s="7" t="s">
        <v>123</v>
      </c>
      <c r="D30" s="8">
        <v>2</v>
      </c>
      <c r="E30" s="9">
        <v>3</v>
      </c>
      <c r="F30" s="8">
        <f t="shared" si="1"/>
        <v>6</v>
      </c>
      <c r="G30" s="8" t="s">
        <v>16</v>
      </c>
    </row>
    <row r="31" spans="1:7">
      <c r="A31" s="14"/>
      <c r="B31" s="7" t="s">
        <v>77</v>
      </c>
      <c r="C31" s="7" t="s">
        <v>124</v>
      </c>
      <c r="D31" s="8">
        <v>3</v>
      </c>
      <c r="E31" s="9">
        <v>3</v>
      </c>
      <c r="F31" s="8">
        <f t="shared" si="1"/>
        <v>9</v>
      </c>
      <c r="G31" s="8" t="s">
        <v>16</v>
      </c>
    </row>
    <row r="32" spans="1:7">
      <c r="A32" s="14"/>
      <c r="B32" s="7" t="s">
        <v>104</v>
      </c>
      <c r="C32" s="7" t="s">
        <v>125</v>
      </c>
      <c r="D32" s="8">
        <v>1</v>
      </c>
      <c r="E32" s="9">
        <v>2.67</v>
      </c>
      <c r="F32" s="8">
        <f t="shared" si="1"/>
        <v>2.67</v>
      </c>
      <c r="G32" s="8" t="s">
        <v>66</v>
      </c>
    </row>
    <row r="33" spans="1:7">
      <c r="A33" s="14"/>
      <c r="B33" s="7" t="s">
        <v>105</v>
      </c>
      <c r="C33" s="7" t="s">
        <v>126</v>
      </c>
      <c r="D33" s="8">
        <v>1</v>
      </c>
      <c r="E33" s="9">
        <v>2.33</v>
      </c>
      <c r="F33" s="8">
        <f t="shared" si="1"/>
        <v>2.33</v>
      </c>
      <c r="G33" s="8" t="s">
        <v>17</v>
      </c>
    </row>
    <row r="34" spans="1:7">
      <c r="A34" s="14"/>
      <c r="B34" s="7" t="s">
        <v>112</v>
      </c>
      <c r="C34" s="7" t="s">
        <v>127</v>
      </c>
      <c r="D34" s="8">
        <v>1</v>
      </c>
      <c r="E34" s="9">
        <v>2.67</v>
      </c>
      <c r="F34" s="8">
        <f t="shared" si="1"/>
        <v>2.67</v>
      </c>
      <c r="G34" s="8" t="s">
        <v>66</v>
      </c>
    </row>
    <row r="35" spans="1:7">
      <c r="A35" s="14"/>
      <c r="B35" s="7" t="s">
        <v>113</v>
      </c>
      <c r="C35" s="7" t="s">
        <v>128</v>
      </c>
      <c r="D35" s="8">
        <v>1</v>
      </c>
      <c r="E35" s="9">
        <v>2.33</v>
      </c>
      <c r="F35" s="8">
        <f t="shared" si="1"/>
        <v>2.33</v>
      </c>
      <c r="G35" s="8" t="s">
        <v>17</v>
      </c>
    </row>
    <row r="36" spans="1:7">
      <c r="A36" s="14"/>
      <c r="B36" s="77" t="s">
        <v>10</v>
      </c>
      <c r="C36" s="77"/>
      <c r="D36" s="16">
        <f>SUM(D26:D35)</f>
        <v>19</v>
      </c>
      <c r="E36" s="16"/>
      <c r="F36" s="16">
        <f>SUM(F26:F35)</f>
        <v>59.660000000000004</v>
      </c>
      <c r="G36" s="16"/>
    </row>
    <row r="37" spans="1:7">
      <c r="A37" s="14"/>
      <c r="B37" s="7" t="s">
        <v>19</v>
      </c>
      <c r="C37" s="17">
        <f>F36/D36</f>
        <v>3.14</v>
      </c>
      <c r="D37" s="76" t="s">
        <v>110</v>
      </c>
      <c r="E37" s="76"/>
      <c r="F37" s="76"/>
      <c r="G37" s="18">
        <v>19</v>
      </c>
    </row>
    <row r="38" spans="1:7">
      <c r="A38" s="14"/>
      <c r="B38" s="7" t="s">
        <v>20</v>
      </c>
      <c r="C38" s="17">
        <f>(F36+F19)/(D19+D36)</f>
        <v>3.21</v>
      </c>
      <c r="D38" s="76" t="s">
        <v>111</v>
      </c>
      <c r="E38" s="76"/>
      <c r="F38" s="76"/>
      <c r="G38" s="19">
        <f>D19+D36</f>
        <v>35</v>
      </c>
    </row>
    <row r="39" spans="1:7">
      <c r="A39" s="14"/>
      <c r="B39" s="14"/>
      <c r="C39" s="14"/>
      <c r="D39" s="14"/>
      <c r="E39" s="14"/>
      <c r="F39" s="14"/>
      <c r="G39" s="14"/>
    </row>
    <row r="40" spans="1:7">
      <c r="A40" s="14"/>
      <c r="B40" s="14"/>
      <c r="C40" s="14"/>
      <c r="D40" s="14"/>
      <c r="E40" s="14"/>
      <c r="F40" s="14"/>
      <c r="G40" s="14"/>
    </row>
    <row r="41" spans="1:7">
      <c r="A41" s="14"/>
      <c r="B41" s="14"/>
      <c r="C41" s="14"/>
      <c r="D41" s="14"/>
      <c r="E41" s="14"/>
      <c r="F41" s="14"/>
      <c r="G41" s="14"/>
    </row>
    <row r="42" spans="1:7">
      <c r="A42" s="14"/>
      <c r="B42" s="77" t="s">
        <v>21</v>
      </c>
      <c r="C42" s="77"/>
      <c r="D42" s="77"/>
      <c r="E42" s="77"/>
      <c r="F42" s="77"/>
      <c r="G42" s="77"/>
    </row>
    <row r="43" spans="1:7">
      <c r="A43" s="14"/>
      <c r="B43" s="16" t="s">
        <v>0</v>
      </c>
      <c r="C43" s="16" t="s">
        <v>1</v>
      </c>
      <c r="D43" s="16" t="s">
        <v>2</v>
      </c>
      <c r="E43" s="16" t="s">
        <v>11</v>
      </c>
      <c r="F43" s="16" t="s">
        <v>13</v>
      </c>
      <c r="G43" s="16" t="s">
        <v>12</v>
      </c>
    </row>
    <row r="44" spans="1:7">
      <c r="A44" s="14"/>
      <c r="B44" s="7" t="s">
        <v>78</v>
      </c>
      <c r="C44" s="7" t="s">
        <v>129</v>
      </c>
      <c r="D44" s="8">
        <v>1</v>
      </c>
      <c r="E44" s="9">
        <v>3</v>
      </c>
      <c r="F44" s="8">
        <f>E44*D44</f>
        <v>3</v>
      </c>
      <c r="G44" s="8" t="s">
        <v>16</v>
      </c>
    </row>
    <row r="45" spans="1:7">
      <c r="A45" s="14"/>
      <c r="B45" s="7" t="s">
        <v>79</v>
      </c>
      <c r="C45" s="7" t="s">
        <v>130</v>
      </c>
      <c r="D45" s="8">
        <v>3</v>
      </c>
      <c r="E45" s="9">
        <v>3.67</v>
      </c>
      <c r="F45" s="8">
        <f t="shared" ref="F45:F53" si="2">E45*D45</f>
        <v>11.01</v>
      </c>
      <c r="G45" s="8" t="s">
        <v>43</v>
      </c>
    </row>
    <row r="46" spans="1:7" ht="15" customHeight="1">
      <c r="A46" s="14"/>
      <c r="B46" s="7" t="s">
        <v>80</v>
      </c>
      <c r="C46" s="7" t="s">
        <v>140</v>
      </c>
      <c r="D46" s="8">
        <v>3</v>
      </c>
      <c r="E46" s="9">
        <v>3.33</v>
      </c>
      <c r="F46" s="8">
        <f t="shared" si="2"/>
        <v>9.99</v>
      </c>
      <c r="G46" s="8" t="s">
        <v>18</v>
      </c>
    </row>
    <row r="47" spans="1:7">
      <c r="A47" s="14"/>
      <c r="B47" s="7" t="s">
        <v>81</v>
      </c>
      <c r="C47" s="7" t="s">
        <v>132</v>
      </c>
      <c r="D47" s="8">
        <v>3</v>
      </c>
      <c r="E47" s="9">
        <v>3.33</v>
      </c>
      <c r="F47" s="8">
        <f t="shared" si="2"/>
        <v>9.99</v>
      </c>
      <c r="G47" s="8" t="s">
        <v>18</v>
      </c>
    </row>
    <row r="48" spans="1:7">
      <c r="A48" s="14"/>
      <c r="B48" s="7" t="s">
        <v>82</v>
      </c>
      <c r="C48" s="7" t="s">
        <v>133</v>
      </c>
      <c r="D48" s="8">
        <v>3</v>
      </c>
      <c r="E48" s="9">
        <v>3.33</v>
      </c>
      <c r="F48" s="8">
        <f t="shared" si="2"/>
        <v>9.99</v>
      </c>
      <c r="G48" s="8" t="s">
        <v>18</v>
      </c>
    </row>
    <row r="49" spans="1:7">
      <c r="A49" s="14"/>
      <c r="B49" s="7" t="s">
        <v>83</v>
      </c>
      <c r="C49" s="7" t="s">
        <v>134</v>
      </c>
      <c r="D49" s="8">
        <v>2</v>
      </c>
      <c r="E49" s="9">
        <v>4</v>
      </c>
      <c r="F49" s="8">
        <f t="shared" si="2"/>
        <v>8</v>
      </c>
      <c r="G49" s="8" t="s">
        <v>85</v>
      </c>
    </row>
    <row r="50" spans="1:7">
      <c r="A50" s="14"/>
      <c r="B50" s="7" t="s">
        <v>84</v>
      </c>
      <c r="C50" s="7" t="s">
        <v>135</v>
      </c>
      <c r="D50" s="8">
        <v>3</v>
      </c>
      <c r="E50" s="9">
        <v>2</v>
      </c>
      <c r="F50" s="8">
        <f t="shared" si="2"/>
        <v>6</v>
      </c>
      <c r="G50" s="8" t="s">
        <v>30</v>
      </c>
    </row>
    <row r="51" spans="1:7">
      <c r="A51" s="14"/>
      <c r="B51" s="7" t="s">
        <v>114</v>
      </c>
      <c r="C51" s="7" t="s">
        <v>136</v>
      </c>
      <c r="D51" s="8">
        <v>1</v>
      </c>
      <c r="E51" s="9">
        <v>3.33</v>
      </c>
      <c r="F51" s="8">
        <f t="shared" si="2"/>
        <v>3.33</v>
      </c>
      <c r="G51" s="8" t="s">
        <v>18</v>
      </c>
    </row>
    <row r="52" spans="1:7">
      <c r="A52" s="14"/>
      <c r="B52" s="7" t="s">
        <v>115</v>
      </c>
      <c r="C52" s="7" t="s">
        <v>137</v>
      </c>
      <c r="D52" s="8">
        <v>1</v>
      </c>
      <c r="E52" s="9">
        <v>2</v>
      </c>
      <c r="F52" s="8">
        <f t="shared" si="2"/>
        <v>2</v>
      </c>
      <c r="G52" s="8" t="s">
        <v>30</v>
      </c>
    </row>
    <row r="53" spans="1:7">
      <c r="A53" s="14"/>
      <c r="B53" s="7" t="s">
        <v>116</v>
      </c>
      <c r="C53" s="7" t="s">
        <v>138</v>
      </c>
      <c r="D53" s="8">
        <v>1</v>
      </c>
      <c r="E53" s="9">
        <v>3.33</v>
      </c>
      <c r="F53" s="8">
        <f t="shared" si="2"/>
        <v>3.33</v>
      </c>
      <c r="G53" s="8" t="s">
        <v>18</v>
      </c>
    </row>
    <row r="54" spans="1:7">
      <c r="A54" s="14"/>
      <c r="B54" s="77" t="s">
        <v>10</v>
      </c>
      <c r="C54" s="77"/>
      <c r="D54" s="16">
        <f>SUM(D44:D53)</f>
        <v>21</v>
      </c>
      <c r="E54" s="16"/>
      <c r="F54" s="16">
        <f>SUM(F44:F53)</f>
        <v>66.64</v>
      </c>
      <c r="G54" s="16"/>
    </row>
    <row r="55" spans="1:7">
      <c r="A55" s="14"/>
      <c r="B55" s="7" t="s">
        <v>19</v>
      </c>
      <c r="C55" s="17">
        <f>F54/D54</f>
        <v>3.1733333333333333</v>
      </c>
      <c r="D55" s="76" t="s">
        <v>110</v>
      </c>
      <c r="E55" s="76"/>
      <c r="F55" s="76"/>
      <c r="G55" s="18">
        <v>21</v>
      </c>
    </row>
    <row r="56" spans="1:7">
      <c r="A56" s="14"/>
      <c r="B56" s="7" t="s">
        <v>20</v>
      </c>
      <c r="C56" s="17">
        <f>(F19+F36+F54)/(D36+D19+D54)</f>
        <v>3.19625</v>
      </c>
      <c r="D56" s="76" t="s">
        <v>111</v>
      </c>
      <c r="E56" s="76"/>
      <c r="F56" s="76"/>
      <c r="G56" s="19">
        <f>D19+D36+D54</f>
        <v>56</v>
      </c>
    </row>
    <row r="57" spans="1:7">
      <c r="A57" s="14"/>
      <c r="B57" s="14"/>
      <c r="C57" s="14"/>
      <c r="D57" s="14"/>
      <c r="E57" s="14"/>
      <c r="F57" s="14"/>
      <c r="G57" s="14"/>
    </row>
    <row r="58" spans="1:7">
      <c r="A58" s="14"/>
      <c r="B58" s="14"/>
      <c r="C58" s="14"/>
      <c r="D58" s="14"/>
      <c r="E58" s="14"/>
      <c r="F58" s="14"/>
      <c r="G58" s="14"/>
    </row>
    <row r="59" spans="1:7">
      <c r="A59" s="14"/>
      <c r="B59" s="77" t="s">
        <v>22</v>
      </c>
      <c r="C59" s="77"/>
      <c r="D59" s="77"/>
      <c r="E59" s="77"/>
      <c r="F59" s="77"/>
      <c r="G59" s="77"/>
    </row>
    <row r="60" spans="1:7">
      <c r="A60" s="14"/>
      <c r="B60" s="16" t="s">
        <v>0</v>
      </c>
      <c r="C60" s="16" t="s">
        <v>1</v>
      </c>
      <c r="D60" s="16" t="s">
        <v>2</v>
      </c>
      <c r="E60" s="16" t="s">
        <v>11</v>
      </c>
      <c r="F60" s="16" t="s">
        <v>13</v>
      </c>
      <c r="G60" s="16" t="s">
        <v>12</v>
      </c>
    </row>
    <row r="61" spans="1:7" s="6" customFormat="1">
      <c r="A61" s="20"/>
      <c r="B61" s="10" t="s">
        <v>86</v>
      </c>
      <c r="C61" s="10" t="s">
        <v>139</v>
      </c>
      <c r="D61" s="12">
        <v>2</v>
      </c>
      <c r="E61" s="12">
        <v>3.67</v>
      </c>
      <c r="F61" s="8">
        <f t="shared" ref="F61:F69" si="3">E61*D61</f>
        <v>7.34</v>
      </c>
      <c r="G61" s="12" t="s">
        <v>43</v>
      </c>
    </row>
    <row r="62" spans="1:7" s="6" customFormat="1">
      <c r="A62" s="20"/>
      <c r="B62" s="10" t="s">
        <v>87</v>
      </c>
      <c r="C62" s="10" t="s">
        <v>141</v>
      </c>
      <c r="D62" s="12">
        <v>2</v>
      </c>
      <c r="E62" s="13">
        <v>3</v>
      </c>
      <c r="F62" s="8">
        <f t="shared" si="3"/>
        <v>6</v>
      </c>
      <c r="G62" s="12" t="s">
        <v>16</v>
      </c>
    </row>
    <row r="63" spans="1:7" s="6" customFormat="1">
      <c r="A63" s="20"/>
      <c r="B63" s="10" t="s">
        <v>88</v>
      </c>
      <c r="C63" s="10" t="s">
        <v>142</v>
      </c>
      <c r="D63" s="12">
        <v>2</v>
      </c>
      <c r="E63" s="12">
        <v>3.67</v>
      </c>
      <c r="F63" s="8">
        <f t="shared" si="3"/>
        <v>7.34</v>
      </c>
      <c r="G63" s="12" t="s">
        <v>43</v>
      </c>
    </row>
    <row r="64" spans="1:7" s="6" customFormat="1">
      <c r="A64" s="20"/>
      <c r="B64" s="10" t="s">
        <v>89</v>
      </c>
      <c r="C64" s="10" t="s">
        <v>157</v>
      </c>
      <c r="D64" s="12">
        <v>4</v>
      </c>
      <c r="E64" s="12">
        <v>3.33</v>
      </c>
      <c r="F64" s="8">
        <f t="shared" si="3"/>
        <v>13.32</v>
      </c>
      <c r="G64" s="12" t="s">
        <v>18</v>
      </c>
    </row>
    <row r="65" spans="1:7">
      <c r="A65" s="14"/>
      <c r="B65" s="10" t="s">
        <v>90</v>
      </c>
      <c r="C65" s="11" t="s">
        <v>143</v>
      </c>
      <c r="D65" s="8">
        <v>4</v>
      </c>
      <c r="E65" s="9">
        <v>3.33</v>
      </c>
      <c r="F65" s="8">
        <f t="shared" si="3"/>
        <v>13.32</v>
      </c>
      <c r="G65" s="8" t="s">
        <v>18</v>
      </c>
    </row>
    <row r="66" spans="1:7">
      <c r="A66" s="14"/>
      <c r="B66" s="10" t="s">
        <v>91</v>
      </c>
      <c r="C66" s="11" t="s">
        <v>144</v>
      </c>
      <c r="D66" s="8">
        <v>2</v>
      </c>
      <c r="E66" s="9">
        <v>4</v>
      </c>
      <c r="F66" s="8">
        <f t="shared" si="3"/>
        <v>8</v>
      </c>
      <c r="G66" s="8" t="s">
        <v>43</v>
      </c>
    </row>
    <row r="67" spans="1:7">
      <c r="A67" s="14"/>
      <c r="B67" s="10" t="s">
        <v>92</v>
      </c>
      <c r="C67" s="11" t="s">
        <v>145</v>
      </c>
      <c r="D67" s="8">
        <v>2</v>
      </c>
      <c r="E67" s="9">
        <v>3.67</v>
      </c>
      <c r="F67" s="8">
        <f t="shared" si="3"/>
        <v>7.34</v>
      </c>
      <c r="G67" s="8" t="s">
        <v>43</v>
      </c>
    </row>
    <row r="68" spans="1:7">
      <c r="A68" s="14"/>
      <c r="B68" s="11" t="s">
        <v>117</v>
      </c>
      <c r="C68" s="11" t="s">
        <v>146</v>
      </c>
      <c r="D68" s="8">
        <v>1</v>
      </c>
      <c r="E68" s="9">
        <v>2.33</v>
      </c>
      <c r="F68" s="8">
        <f t="shared" si="3"/>
        <v>2.33</v>
      </c>
      <c r="G68" s="8" t="s">
        <v>17</v>
      </c>
    </row>
    <row r="69" spans="1:7">
      <c r="A69" s="14"/>
      <c r="B69" s="11" t="s">
        <v>118</v>
      </c>
      <c r="C69" s="11" t="s">
        <v>147</v>
      </c>
      <c r="D69" s="8">
        <v>1</v>
      </c>
      <c r="E69" s="9">
        <v>2</v>
      </c>
      <c r="F69" s="8">
        <f t="shared" si="3"/>
        <v>2</v>
      </c>
      <c r="G69" s="8" t="s">
        <v>30</v>
      </c>
    </row>
    <row r="70" spans="1:7">
      <c r="A70" s="14"/>
      <c r="B70" s="77" t="s">
        <v>10</v>
      </c>
      <c r="C70" s="77"/>
      <c r="D70" s="16">
        <f>SUM(D65:D69)</f>
        <v>10</v>
      </c>
      <c r="E70" s="16"/>
      <c r="F70" s="16">
        <f>SUM(F65:F69)</f>
        <v>32.99</v>
      </c>
      <c r="G70" s="16"/>
    </row>
    <row r="71" spans="1:7">
      <c r="A71" s="14"/>
      <c r="B71" s="7" t="s">
        <v>19</v>
      </c>
      <c r="C71" s="17">
        <f>F70/D70</f>
        <v>3.2990000000000004</v>
      </c>
      <c r="D71" s="76" t="s">
        <v>110</v>
      </c>
      <c r="E71" s="76"/>
      <c r="F71" s="76"/>
      <c r="G71" s="18">
        <v>10</v>
      </c>
    </row>
    <row r="72" spans="1:7">
      <c r="A72" s="14"/>
      <c r="B72" s="7" t="s">
        <v>20</v>
      </c>
      <c r="C72" s="17">
        <f>(F36+F19+F54+F70)/(D36+D19+D54+D70)</f>
        <v>3.2118181818181819</v>
      </c>
      <c r="D72" s="76" t="s">
        <v>111</v>
      </c>
      <c r="E72" s="76"/>
      <c r="F72" s="76"/>
      <c r="G72" s="19">
        <f>D19+D36+D54+D70</f>
        <v>66</v>
      </c>
    </row>
    <row r="73" spans="1:7">
      <c r="A73" s="14"/>
      <c r="B73" s="14"/>
      <c r="C73" s="14"/>
      <c r="D73" s="14"/>
      <c r="E73" s="14"/>
      <c r="F73" s="14"/>
      <c r="G73" s="14"/>
    </row>
    <row r="74" spans="1:7">
      <c r="A74" s="14"/>
      <c r="B74" s="14"/>
      <c r="C74" s="14"/>
      <c r="D74" s="14"/>
      <c r="E74" s="14"/>
      <c r="F74" s="14"/>
      <c r="G74" s="14"/>
    </row>
    <row r="75" spans="1:7">
      <c r="A75" s="14"/>
      <c r="B75" s="14"/>
      <c r="C75" s="14"/>
      <c r="D75" s="14"/>
      <c r="E75" s="14"/>
      <c r="F75" s="14"/>
      <c r="G75" s="14"/>
    </row>
    <row r="76" spans="1:7">
      <c r="A76" s="14"/>
      <c r="B76" s="77" t="s">
        <v>31</v>
      </c>
      <c r="C76" s="77"/>
      <c r="D76" s="77"/>
      <c r="E76" s="77"/>
      <c r="F76" s="77"/>
      <c r="G76" s="77"/>
    </row>
    <row r="77" spans="1:7">
      <c r="A77" s="14"/>
      <c r="B77" s="16" t="s">
        <v>0</v>
      </c>
      <c r="C77" s="16" t="s">
        <v>1</v>
      </c>
      <c r="D77" s="16" t="s">
        <v>2</v>
      </c>
      <c r="E77" s="16" t="s">
        <v>11</v>
      </c>
      <c r="F77" s="16" t="s">
        <v>13</v>
      </c>
      <c r="G77" s="16" t="s">
        <v>12</v>
      </c>
    </row>
    <row r="78" spans="1:7">
      <c r="A78" s="14"/>
      <c r="B78" s="10" t="s">
        <v>93</v>
      </c>
      <c r="C78" s="10" t="s">
        <v>148</v>
      </c>
      <c r="D78" s="12">
        <v>3</v>
      </c>
      <c r="E78" s="12">
        <v>3.67</v>
      </c>
      <c r="F78" s="8">
        <f t="shared" ref="F78:F83" si="4">E78*D78</f>
        <v>11.01</v>
      </c>
      <c r="G78" s="12" t="s">
        <v>43</v>
      </c>
    </row>
    <row r="79" spans="1:7">
      <c r="A79" s="14"/>
      <c r="B79" s="10" t="s">
        <v>94</v>
      </c>
      <c r="C79" s="10" t="s">
        <v>149</v>
      </c>
      <c r="D79" s="12">
        <v>3</v>
      </c>
      <c r="E79" s="12">
        <v>3.67</v>
      </c>
      <c r="F79" s="8">
        <f t="shared" si="4"/>
        <v>11.01</v>
      </c>
      <c r="G79" s="12" t="s">
        <v>43</v>
      </c>
    </row>
    <row r="80" spans="1:7">
      <c r="A80" s="14"/>
      <c r="B80" s="10" t="s">
        <v>95</v>
      </c>
      <c r="C80" s="10" t="s">
        <v>150</v>
      </c>
      <c r="D80" s="12">
        <v>2</v>
      </c>
      <c r="E80" s="13">
        <v>3</v>
      </c>
      <c r="F80" s="9">
        <f t="shared" si="4"/>
        <v>6</v>
      </c>
      <c r="G80" s="12" t="s">
        <v>16</v>
      </c>
    </row>
    <row r="81" spans="1:7">
      <c r="A81" s="14"/>
      <c r="B81" s="10" t="s">
        <v>96</v>
      </c>
      <c r="C81" s="10" t="s">
        <v>151</v>
      </c>
      <c r="D81" s="12">
        <v>2</v>
      </c>
      <c r="E81" s="12">
        <v>3.67</v>
      </c>
      <c r="F81" s="9">
        <f t="shared" si="4"/>
        <v>7.34</v>
      </c>
      <c r="G81" s="12" t="s">
        <v>43</v>
      </c>
    </row>
    <row r="82" spans="1:7">
      <c r="A82" s="14"/>
      <c r="B82" s="10" t="s">
        <v>97</v>
      </c>
      <c r="C82" s="11" t="s">
        <v>152</v>
      </c>
      <c r="D82" s="8">
        <v>2</v>
      </c>
      <c r="E82" s="9">
        <v>3</v>
      </c>
      <c r="F82" s="9">
        <f t="shared" si="4"/>
        <v>6</v>
      </c>
      <c r="G82" s="8" t="s">
        <v>16</v>
      </c>
    </row>
    <row r="83" spans="1:7">
      <c r="A83" s="14"/>
      <c r="B83" s="10" t="s">
        <v>98</v>
      </c>
      <c r="C83" s="11" t="s">
        <v>153</v>
      </c>
      <c r="D83" s="8">
        <v>2</v>
      </c>
      <c r="E83" s="9">
        <v>3.67</v>
      </c>
      <c r="F83" s="9">
        <f t="shared" si="4"/>
        <v>7.34</v>
      </c>
      <c r="G83" s="8" t="s">
        <v>43</v>
      </c>
    </row>
    <row r="84" spans="1:7">
      <c r="A84" s="14"/>
      <c r="B84" s="10" t="s">
        <v>99</v>
      </c>
      <c r="C84" s="11" t="s">
        <v>154</v>
      </c>
      <c r="D84" s="8">
        <v>1</v>
      </c>
      <c r="E84" s="9">
        <v>3</v>
      </c>
      <c r="F84" s="9">
        <f>E84*D84</f>
        <v>3</v>
      </c>
      <c r="G84" s="8" t="s">
        <v>16</v>
      </c>
    </row>
    <row r="85" spans="1:7">
      <c r="A85" s="14"/>
      <c r="B85" s="77" t="s">
        <v>10</v>
      </c>
      <c r="C85" s="77"/>
      <c r="D85" s="16">
        <f>SUM(D78:D84)</f>
        <v>15</v>
      </c>
      <c r="E85" s="16"/>
      <c r="F85" s="16">
        <f>SUM(F78:F84)</f>
        <v>51.7</v>
      </c>
      <c r="G85" s="16"/>
    </row>
    <row r="86" spans="1:7">
      <c r="A86" s="14"/>
      <c r="B86" s="7" t="s">
        <v>19</v>
      </c>
      <c r="C86" s="17">
        <f>F85/D85</f>
        <v>3.4466666666666668</v>
      </c>
      <c r="D86" s="76" t="s">
        <v>110</v>
      </c>
      <c r="E86" s="76"/>
      <c r="F86" s="76"/>
      <c r="G86" s="18">
        <v>15</v>
      </c>
    </row>
    <row r="87" spans="1:7">
      <c r="A87" s="14"/>
      <c r="B87" s="7" t="s">
        <v>20</v>
      </c>
      <c r="C87" s="17">
        <f>(F19+F54+F36+F70+F85)/(D19+D54+D36+D70+D85)</f>
        <v>3.2553086419753088</v>
      </c>
      <c r="D87" s="76" t="s">
        <v>111</v>
      </c>
      <c r="E87" s="76"/>
      <c r="F87" s="76"/>
      <c r="G87" s="19">
        <f>D19+D36+D54+D70+D85</f>
        <v>81</v>
      </c>
    </row>
    <row r="88" spans="1:7">
      <c r="A88" s="14"/>
      <c r="B88" s="14"/>
      <c r="C88" s="14"/>
      <c r="D88" s="14"/>
      <c r="E88" s="14"/>
      <c r="F88" s="14"/>
      <c r="G88" s="14"/>
    </row>
    <row r="89" spans="1:7">
      <c r="A89" s="14"/>
      <c r="B89" s="14"/>
      <c r="C89" s="14"/>
      <c r="D89" s="14"/>
      <c r="E89" s="14"/>
      <c r="F89" s="14"/>
      <c r="G89" s="14"/>
    </row>
    <row r="90" spans="1:7">
      <c r="A90" s="14"/>
      <c r="B90" s="77" t="s">
        <v>40</v>
      </c>
      <c r="C90" s="77"/>
      <c r="D90" s="77"/>
      <c r="E90" s="77"/>
      <c r="F90" s="77"/>
      <c r="G90" s="77"/>
    </row>
    <row r="91" spans="1:7">
      <c r="A91" s="14"/>
      <c r="B91" s="16" t="s">
        <v>0</v>
      </c>
      <c r="C91" s="16" t="s">
        <v>1</v>
      </c>
      <c r="D91" s="16" t="s">
        <v>2</v>
      </c>
      <c r="E91" s="16" t="s">
        <v>11</v>
      </c>
      <c r="F91" s="16" t="s">
        <v>13</v>
      </c>
      <c r="G91" s="16" t="s">
        <v>12</v>
      </c>
    </row>
    <row r="92" spans="1:7">
      <c r="A92" s="14"/>
      <c r="B92" s="10" t="s">
        <v>100</v>
      </c>
      <c r="C92" s="10" t="s">
        <v>155</v>
      </c>
      <c r="D92" s="12">
        <v>3</v>
      </c>
      <c r="E92" s="13">
        <v>3</v>
      </c>
      <c r="F92" s="8">
        <f>E92*D92</f>
        <v>9</v>
      </c>
      <c r="G92" s="12" t="s">
        <v>16</v>
      </c>
    </row>
    <row r="93" spans="1:7">
      <c r="A93" s="14"/>
      <c r="B93" s="10" t="s">
        <v>101</v>
      </c>
      <c r="C93" s="10" t="s">
        <v>156</v>
      </c>
      <c r="D93" s="12">
        <v>3</v>
      </c>
      <c r="E93" s="13">
        <v>3</v>
      </c>
      <c r="F93" s="8">
        <f>E93*D93</f>
        <v>9</v>
      </c>
      <c r="G93" s="12" t="s">
        <v>16</v>
      </c>
    </row>
    <row r="94" spans="1:7">
      <c r="A94" s="14"/>
      <c r="B94" s="77" t="s">
        <v>10</v>
      </c>
      <c r="C94" s="77"/>
      <c r="D94" s="16">
        <f>SUM(D92:D93)</f>
        <v>6</v>
      </c>
      <c r="E94" s="16"/>
      <c r="F94" s="16">
        <f>SUM(F92:F93)</f>
        <v>18</v>
      </c>
      <c r="G94" s="16"/>
    </row>
    <row r="95" spans="1:7">
      <c r="A95" s="14"/>
      <c r="B95" s="7" t="s">
        <v>19</v>
      </c>
      <c r="C95" s="17">
        <f>F94/D94</f>
        <v>3</v>
      </c>
      <c r="D95" s="76" t="s">
        <v>110</v>
      </c>
      <c r="E95" s="76"/>
      <c r="F95" s="76"/>
      <c r="G95" s="18">
        <v>6</v>
      </c>
    </row>
    <row r="96" spans="1:7">
      <c r="A96" s="14"/>
      <c r="B96" s="7" t="s">
        <v>20</v>
      </c>
      <c r="C96" s="17">
        <f>(F19+F36+F54+F70+F85+F94)/(D19+D36+D54+D70+D85+D94)</f>
        <v>3.2377011494252876</v>
      </c>
      <c r="D96" s="76" t="s">
        <v>111</v>
      </c>
      <c r="E96" s="76"/>
      <c r="F96" s="76"/>
      <c r="G96" s="19">
        <f>D19+D36+D54+D70+D85+D94</f>
        <v>87</v>
      </c>
    </row>
    <row r="97" spans="1:7">
      <c r="A97" s="14"/>
      <c r="B97" s="14"/>
      <c r="C97" s="14"/>
      <c r="D97" s="14"/>
      <c r="E97" s="14"/>
      <c r="F97" s="14"/>
      <c r="G97" s="14"/>
    </row>
    <row r="98" spans="1:7">
      <c r="A98" s="14"/>
      <c r="B98" s="14"/>
      <c r="C98" s="14"/>
      <c r="D98" s="14"/>
      <c r="E98" s="14"/>
      <c r="F98" s="14"/>
      <c r="G98" s="14"/>
    </row>
    <row r="99" spans="1:7">
      <c r="A99" s="14"/>
      <c r="B99" s="15" t="s">
        <v>108</v>
      </c>
      <c r="C99" s="14"/>
      <c r="D99" s="15">
        <f>D19+D36+D54+D70+D85+D94</f>
        <v>87</v>
      </c>
      <c r="E99" s="14"/>
      <c r="F99" s="14"/>
      <c r="G99" s="14"/>
    </row>
    <row r="100" spans="1:7">
      <c r="A100" s="14"/>
      <c r="B100" s="15" t="s">
        <v>109</v>
      </c>
      <c r="C100" s="14"/>
      <c r="D100" s="15">
        <v>87</v>
      </c>
      <c r="E100" s="14"/>
      <c r="F100" s="14"/>
      <c r="G100" s="14"/>
    </row>
    <row r="101" spans="1:7">
      <c r="A101" s="14"/>
      <c r="B101" s="14"/>
      <c r="C101" s="14"/>
      <c r="D101" s="14"/>
      <c r="E101" s="14"/>
      <c r="F101" s="14"/>
      <c r="G101" s="14"/>
    </row>
    <row r="102" spans="1:7">
      <c r="A102" s="14"/>
      <c r="B102" s="14"/>
      <c r="C102" s="14"/>
      <c r="D102" s="14"/>
      <c r="E102" s="14"/>
      <c r="F102" s="14"/>
      <c r="G102" s="14"/>
    </row>
  </sheetData>
  <mergeCells count="24">
    <mergeCell ref="D72:F72"/>
    <mergeCell ref="D86:F86"/>
    <mergeCell ref="D87:F87"/>
    <mergeCell ref="D95:F95"/>
    <mergeCell ref="D96:F96"/>
    <mergeCell ref="B76:G76"/>
    <mergeCell ref="B85:C85"/>
    <mergeCell ref="B90:G90"/>
    <mergeCell ref="B94:C94"/>
    <mergeCell ref="B6:G6"/>
    <mergeCell ref="B19:C19"/>
    <mergeCell ref="B24:G24"/>
    <mergeCell ref="B36:C36"/>
    <mergeCell ref="D20:F20"/>
    <mergeCell ref="D21:F21"/>
    <mergeCell ref="D37:F37"/>
    <mergeCell ref="D38:F38"/>
    <mergeCell ref="D55:F55"/>
    <mergeCell ref="D56:F56"/>
    <mergeCell ref="D71:F71"/>
    <mergeCell ref="B42:G42"/>
    <mergeCell ref="B54:C54"/>
    <mergeCell ref="B59:G59"/>
    <mergeCell ref="B70:C70"/>
  </mergeCells>
  <pageMargins left="0.7" right="0.7" top="0.75" bottom="0.75" header="0.3" footer="0.3"/>
  <pageSetup scale="92" orientation="portrait" r:id="rId1"/>
  <rowBreaks count="2" manualBreakCount="2">
    <brk id="40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139"/>
  <sheetViews>
    <sheetView tabSelected="1" showWhiteSpace="0" view="pageLayout" zoomScaleNormal="100" zoomScaleSheetLayoutView="100" workbookViewId="0">
      <selection activeCell="E14" sqref="C14:E14"/>
    </sheetView>
  </sheetViews>
  <sheetFormatPr defaultRowHeight="15"/>
  <cols>
    <col min="1" max="1" width="5.7109375" customWidth="1"/>
    <col min="2" max="2" width="12.42578125" customWidth="1"/>
    <col min="3" max="3" width="37.5703125" customWidth="1"/>
    <col min="5" max="6" width="12.5703125" customWidth="1"/>
  </cols>
  <sheetData>
    <row r="1" spans="1:7">
      <c r="A1" s="67"/>
      <c r="B1" s="67"/>
      <c r="C1" s="67"/>
    </row>
    <row r="2" spans="1:7" ht="15" customHeight="1">
      <c r="A2" s="67"/>
      <c r="B2" s="67"/>
      <c r="C2" s="68"/>
      <c r="D2" s="66"/>
      <c r="E2" s="66"/>
    </row>
    <row r="3" spans="1:7" ht="15" customHeight="1">
      <c r="A3" s="67"/>
      <c r="B3" s="67"/>
      <c r="C3" s="68"/>
      <c r="D3" s="66"/>
      <c r="E3" s="66"/>
    </row>
    <row r="4" spans="1:7" ht="9" customHeight="1">
      <c r="A4" s="67"/>
      <c r="B4" s="67"/>
      <c r="C4" s="68"/>
      <c r="D4" s="66"/>
      <c r="E4" s="66"/>
    </row>
    <row r="5" spans="1:7" ht="31.5" customHeight="1">
      <c r="A5" s="67"/>
      <c r="B5" s="67"/>
      <c r="C5" s="68"/>
      <c r="D5" s="66"/>
      <c r="E5" s="66"/>
    </row>
    <row r="6" spans="1:7" ht="30" customHeight="1">
      <c r="A6" s="82" t="s">
        <v>173</v>
      </c>
      <c r="B6" s="82"/>
      <c r="C6" s="82"/>
      <c r="D6" s="82"/>
      <c r="E6" s="82"/>
      <c r="F6" s="82"/>
      <c r="G6" s="82"/>
    </row>
    <row r="7" spans="1:7">
      <c r="A7" s="14"/>
      <c r="B7" s="15" t="s">
        <v>46</v>
      </c>
      <c r="C7" s="15" t="s">
        <v>54</v>
      </c>
      <c r="D7" s="15" t="s">
        <v>55</v>
      </c>
      <c r="F7" s="15" t="s">
        <v>56</v>
      </c>
      <c r="G7" s="14"/>
    </row>
    <row r="8" spans="1:7">
      <c r="A8" s="14"/>
      <c r="B8" s="15" t="s">
        <v>167</v>
      </c>
      <c r="C8" s="15" t="s">
        <v>166</v>
      </c>
      <c r="D8" s="80" t="s">
        <v>168</v>
      </c>
      <c r="E8" s="80"/>
      <c r="F8" s="26" t="s">
        <v>170</v>
      </c>
      <c r="G8" s="14"/>
    </row>
    <row r="9" spans="1:7" ht="30">
      <c r="A9" s="14"/>
      <c r="B9" s="22" t="s">
        <v>102</v>
      </c>
      <c r="C9" s="21" t="s">
        <v>172</v>
      </c>
      <c r="D9" s="81" t="s">
        <v>169</v>
      </c>
      <c r="E9" s="81"/>
      <c r="F9" s="22" t="s">
        <v>171</v>
      </c>
      <c r="G9" s="14"/>
    </row>
    <row r="10" spans="1:7">
      <c r="A10" s="14"/>
      <c r="B10" s="14"/>
      <c r="C10" s="14"/>
      <c r="D10" s="14"/>
      <c r="E10" s="14"/>
      <c r="F10" s="14"/>
      <c r="G10" s="14"/>
    </row>
    <row r="11" spans="1:7">
      <c r="A11" s="14"/>
      <c r="B11" s="83" t="s">
        <v>158</v>
      </c>
      <c r="C11" s="83"/>
      <c r="D11" s="83"/>
      <c r="E11" s="83"/>
      <c r="F11" s="83"/>
      <c r="G11" s="83"/>
    </row>
    <row r="12" spans="1:7">
      <c r="A12" s="14"/>
      <c r="B12" s="27" t="s">
        <v>0</v>
      </c>
      <c r="C12" s="27" t="s">
        <v>1</v>
      </c>
      <c r="D12" s="27" t="s">
        <v>2</v>
      </c>
      <c r="E12" s="65" t="s">
        <v>176</v>
      </c>
      <c r="F12" s="27" t="s">
        <v>13</v>
      </c>
      <c r="G12" s="27" t="s">
        <v>12</v>
      </c>
    </row>
    <row r="13" spans="1:7">
      <c r="A13" s="14"/>
      <c r="B13" s="85" t="s">
        <v>164</v>
      </c>
      <c r="C13" s="86"/>
      <c r="D13" s="86"/>
      <c r="E13" s="86"/>
      <c r="F13" s="86"/>
      <c r="G13" s="87"/>
    </row>
    <row r="14" spans="1:7">
      <c r="A14" s="14"/>
      <c r="B14" s="35" t="s">
        <v>45</v>
      </c>
      <c r="C14" s="35" t="s">
        <v>131</v>
      </c>
      <c r="D14" s="41">
        <v>1</v>
      </c>
      <c r="E14" s="47">
        <v>3</v>
      </c>
      <c r="F14" s="41">
        <f>E14*D14</f>
        <v>3</v>
      </c>
      <c r="G14" s="38" t="s">
        <v>16</v>
      </c>
    </row>
    <row r="15" spans="1:7">
      <c r="A15" s="14"/>
      <c r="B15" s="36" t="s">
        <v>47</v>
      </c>
      <c r="C15" s="36" t="s">
        <v>51</v>
      </c>
      <c r="D15" s="42">
        <v>2</v>
      </c>
      <c r="E15" s="48">
        <v>3.33</v>
      </c>
      <c r="F15" s="42">
        <f t="shared" ref="F15:F25" si="0">E15*D15</f>
        <v>6.66</v>
      </c>
      <c r="G15" s="39" t="s">
        <v>18</v>
      </c>
    </row>
    <row r="16" spans="1:7">
      <c r="A16" s="14"/>
      <c r="B16" s="36" t="s">
        <v>48</v>
      </c>
      <c r="C16" s="36" t="s">
        <v>52</v>
      </c>
      <c r="D16" s="42">
        <v>2</v>
      </c>
      <c r="E16" s="48">
        <v>3.67</v>
      </c>
      <c r="F16" s="42">
        <f t="shared" si="0"/>
        <v>7.34</v>
      </c>
      <c r="G16" s="39" t="s">
        <v>43</v>
      </c>
    </row>
    <row r="17" spans="1:7">
      <c r="A17" s="14"/>
      <c r="B17" s="36" t="s">
        <v>49</v>
      </c>
      <c r="C17" s="36" t="s">
        <v>53</v>
      </c>
      <c r="D17" s="42">
        <v>2</v>
      </c>
      <c r="E17" s="48">
        <v>3.67</v>
      </c>
      <c r="F17" s="42">
        <f t="shared" si="0"/>
        <v>7.34</v>
      </c>
      <c r="G17" s="39" t="s">
        <v>43</v>
      </c>
    </row>
    <row r="18" spans="1:7">
      <c r="A18" s="14"/>
      <c r="B18" s="36" t="s">
        <v>50</v>
      </c>
      <c r="C18" s="36" t="s">
        <v>58</v>
      </c>
      <c r="D18" s="42">
        <v>2</v>
      </c>
      <c r="E18" s="48">
        <v>3.67</v>
      </c>
      <c r="F18" s="42">
        <f t="shared" si="0"/>
        <v>7.34</v>
      </c>
      <c r="G18" s="39" t="s">
        <v>43</v>
      </c>
    </row>
    <row r="19" spans="1:7">
      <c r="A19" s="14"/>
      <c r="B19" s="37" t="s">
        <v>57</v>
      </c>
      <c r="C19" s="37" t="s">
        <v>59</v>
      </c>
      <c r="D19" s="43">
        <v>2</v>
      </c>
      <c r="E19" s="49">
        <v>3.67</v>
      </c>
      <c r="F19" s="43">
        <f t="shared" si="0"/>
        <v>7.34</v>
      </c>
      <c r="G19" s="40" t="s">
        <v>43</v>
      </c>
    </row>
    <row r="20" spans="1:7">
      <c r="A20" s="14"/>
      <c r="B20" s="88" t="s">
        <v>165</v>
      </c>
      <c r="C20" s="89"/>
      <c r="D20" s="89"/>
      <c r="E20" s="89"/>
      <c r="F20" s="89"/>
      <c r="G20" s="90"/>
    </row>
    <row r="21" spans="1:7">
      <c r="A21" s="14"/>
      <c r="B21" s="32" t="s">
        <v>60</v>
      </c>
      <c r="C21" s="32" t="s">
        <v>65</v>
      </c>
      <c r="D21" s="38">
        <v>1</v>
      </c>
      <c r="E21" s="44">
        <v>2.67</v>
      </c>
      <c r="F21" s="38">
        <f t="shared" si="0"/>
        <v>2.67</v>
      </c>
      <c r="G21" s="38" t="s">
        <v>66</v>
      </c>
    </row>
    <row r="22" spans="1:7">
      <c r="A22" s="14"/>
      <c r="B22" s="33" t="s">
        <v>61</v>
      </c>
      <c r="C22" s="33" t="s">
        <v>67</v>
      </c>
      <c r="D22" s="39">
        <v>1</v>
      </c>
      <c r="E22" s="45">
        <v>2.67</v>
      </c>
      <c r="F22" s="39">
        <f t="shared" si="0"/>
        <v>2.67</v>
      </c>
      <c r="G22" s="39" t="s">
        <v>66</v>
      </c>
    </row>
    <row r="23" spans="1:7">
      <c r="A23" s="14"/>
      <c r="B23" s="33" t="s">
        <v>62</v>
      </c>
      <c r="C23" s="33" t="s">
        <v>68</v>
      </c>
      <c r="D23" s="39">
        <v>1</v>
      </c>
      <c r="E23" s="45">
        <v>2.67</v>
      </c>
      <c r="F23" s="39">
        <f t="shared" si="0"/>
        <v>2.67</v>
      </c>
      <c r="G23" s="39" t="s">
        <v>66</v>
      </c>
    </row>
    <row r="24" spans="1:7">
      <c r="A24" s="14"/>
      <c r="B24" s="33" t="s">
        <v>63</v>
      </c>
      <c r="C24" s="33" t="s">
        <v>69</v>
      </c>
      <c r="D24" s="39">
        <v>1</v>
      </c>
      <c r="E24" s="45">
        <v>2.33</v>
      </c>
      <c r="F24" s="39">
        <f t="shared" si="0"/>
        <v>2.33</v>
      </c>
      <c r="G24" s="39" t="s">
        <v>17</v>
      </c>
    </row>
    <row r="25" spans="1:7">
      <c r="A25" s="14"/>
      <c r="B25" s="34" t="s">
        <v>64</v>
      </c>
      <c r="C25" s="34" t="s">
        <v>70</v>
      </c>
      <c r="D25" s="40">
        <v>1</v>
      </c>
      <c r="E25" s="46">
        <v>3.33</v>
      </c>
      <c r="F25" s="40">
        <f t="shared" si="0"/>
        <v>3.33</v>
      </c>
      <c r="G25" s="40" t="s">
        <v>18</v>
      </c>
    </row>
    <row r="26" spans="1:7">
      <c r="A26" s="14"/>
      <c r="B26" s="84" t="s">
        <v>10</v>
      </c>
      <c r="C26" s="84"/>
      <c r="D26" s="50">
        <f>SUM(D14:D25)</f>
        <v>16</v>
      </c>
      <c r="E26" s="50"/>
      <c r="F26" s="50">
        <f>SUM(F14:F25)</f>
        <v>52.69</v>
      </c>
      <c r="G26" s="50"/>
    </row>
    <row r="27" spans="1:7">
      <c r="A27" s="14"/>
      <c r="B27" s="7" t="s">
        <v>19</v>
      </c>
      <c r="C27" s="25">
        <f>F26/D26</f>
        <v>3.2931249999999999</v>
      </c>
      <c r="D27" s="76" t="s">
        <v>110</v>
      </c>
      <c r="E27" s="76"/>
      <c r="F27" s="76"/>
      <c r="G27" s="23">
        <v>16</v>
      </c>
    </row>
    <row r="28" spans="1:7">
      <c r="A28" s="14"/>
      <c r="B28" s="7" t="s">
        <v>20</v>
      </c>
      <c r="C28" s="25">
        <f>F26/D26</f>
        <v>3.2931249999999999</v>
      </c>
      <c r="D28" s="76" t="s">
        <v>111</v>
      </c>
      <c r="E28" s="76"/>
      <c r="F28" s="76"/>
      <c r="G28" s="24">
        <v>16</v>
      </c>
    </row>
    <row r="29" spans="1:7">
      <c r="A29" s="14"/>
      <c r="B29" s="14"/>
      <c r="C29" s="14"/>
      <c r="D29" s="14"/>
      <c r="E29" s="14"/>
      <c r="F29" s="14"/>
      <c r="G29" s="14"/>
    </row>
    <row r="30" spans="1:7">
      <c r="A30" s="14"/>
      <c r="B30" s="14"/>
      <c r="C30" s="14"/>
      <c r="D30" s="14"/>
      <c r="E30" s="14"/>
      <c r="F30" s="14"/>
      <c r="G30" s="14"/>
    </row>
    <row r="31" spans="1:7">
      <c r="A31" s="14"/>
      <c r="B31" s="83" t="s">
        <v>159</v>
      </c>
      <c r="C31" s="83"/>
      <c r="D31" s="83"/>
      <c r="E31" s="83"/>
      <c r="F31" s="83"/>
      <c r="G31" s="83"/>
    </row>
    <row r="32" spans="1:7">
      <c r="A32" s="14"/>
      <c r="B32" s="27" t="s">
        <v>0</v>
      </c>
      <c r="C32" s="27" t="s">
        <v>1</v>
      </c>
      <c r="D32" s="27" t="s">
        <v>2</v>
      </c>
      <c r="E32" s="65" t="s">
        <v>176</v>
      </c>
      <c r="F32" s="27" t="s">
        <v>13</v>
      </c>
      <c r="G32" s="27" t="s">
        <v>12</v>
      </c>
    </row>
    <row r="33" spans="1:7">
      <c r="A33" s="14"/>
      <c r="B33" s="85" t="s">
        <v>164</v>
      </c>
      <c r="C33" s="86"/>
      <c r="D33" s="86"/>
      <c r="E33" s="86"/>
      <c r="F33" s="86"/>
      <c r="G33" s="87"/>
    </row>
    <row r="34" spans="1:7">
      <c r="A34" s="14"/>
      <c r="B34" s="32" t="s">
        <v>72</v>
      </c>
      <c r="C34" s="32" t="s">
        <v>119</v>
      </c>
      <c r="D34" s="38">
        <v>2</v>
      </c>
      <c r="E34" s="44">
        <v>3.67</v>
      </c>
      <c r="F34" s="38">
        <f>E34*D34</f>
        <v>7.34</v>
      </c>
      <c r="G34" s="38" t="s">
        <v>43</v>
      </c>
    </row>
    <row r="35" spans="1:7">
      <c r="A35" s="14"/>
      <c r="B35" s="33" t="s">
        <v>73</v>
      </c>
      <c r="C35" s="33" t="s">
        <v>120</v>
      </c>
      <c r="D35" s="39">
        <v>2</v>
      </c>
      <c r="E35" s="45">
        <v>3.67</v>
      </c>
      <c r="F35" s="39">
        <f t="shared" ref="F35:F44" si="1">E35*D35</f>
        <v>7.34</v>
      </c>
      <c r="G35" s="39" t="s">
        <v>43</v>
      </c>
    </row>
    <row r="36" spans="1:7">
      <c r="A36" s="14"/>
      <c r="B36" s="33" t="s">
        <v>74</v>
      </c>
      <c r="C36" s="33" t="s">
        <v>121</v>
      </c>
      <c r="D36" s="39">
        <v>3</v>
      </c>
      <c r="E36" s="45">
        <v>3.33</v>
      </c>
      <c r="F36" s="39">
        <f t="shared" si="1"/>
        <v>9.99</v>
      </c>
      <c r="G36" s="39" t="s">
        <v>18</v>
      </c>
    </row>
    <row r="37" spans="1:7">
      <c r="A37" s="14"/>
      <c r="B37" s="33" t="s">
        <v>75</v>
      </c>
      <c r="C37" s="33" t="s">
        <v>122</v>
      </c>
      <c r="D37" s="39">
        <v>3</v>
      </c>
      <c r="E37" s="45">
        <v>3.33</v>
      </c>
      <c r="F37" s="39">
        <f t="shared" si="1"/>
        <v>9.99</v>
      </c>
      <c r="G37" s="39" t="s">
        <v>18</v>
      </c>
    </row>
    <row r="38" spans="1:7">
      <c r="A38" s="14"/>
      <c r="B38" s="33" t="s">
        <v>76</v>
      </c>
      <c r="C38" s="33" t="s">
        <v>123</v>
      </c>
      <c r="D38" s="39">
        <v>2</v>
      </c>
      <c r="E38" s="45">
        <v>3</v>
      </c>
      <c r="F38" s="39">
        <f t="shared" si="1"/>
        <v>6</v>
      </c>
      <c r="G38" s="39" t="s">
        <v>16</v>
      </c>
    </row>
    <row r="39" spans="1:7">
      <c r="A39" s="14"/>
      <c r="B39" s="34" t="s">
        <v>77</v>
      </c>
      <c r="C39" s="34" t="s">
        <v>124</v>
      </c>
      <c r="D39" s="40">
        <v>3</v>
      </c>
      <c r="E39" s="46">
        <v>3</v>
      </c>
      <c r="F39" s="40">
        <f t="shared" si="1"/>
        <v>9</v>
      </c>
      <c r="G39" s="40" t="s">
        <v>16</v>
      </c>
    </row>
    <row r="40" spans="1:7">
      <c r="A40" s="14"/>
      <c r="B40" s="88" t="s">
        <v>165</v>
      </c>
      <c r="C40" s="89"/>
      <c r="D40" s="89"/>
      <c r="E40" s="89"/>
      <c r="F40" s="89"/>
      <c r="G40" s="90"/>
    </row>
    <row r="41" spans="1:7">
      <c r="A41" s="14"/>
      <c r="B41" s="32" t="s">
        <v>104</v>
      </c>
      <c r="C41" s="32" t="s">
        <v>125</v>
      </c>
      <c r="D41" s="38">
        <v>1</v>
      </c>
      <c r="E41" s="44">
        <v>2.67</v>
      </c>
      <c r="F41" s="38">
        <f t="shared" si="1"/>
        <v>2.67</v>
      </c>
      <c r="G41" s="38" t="s">
        <v>66</v>
      </c>
    </row>
    <row r="42" spans="1:7">
      <c r="A42" s="14"/>
      <c r="B42" s="33" t="s">
        <v>105</v>
      </c>
      <c r="C42" s="33" t="s">
        <v>126</v>
      </c>
      <c r="D42" s="39">
        <v>1</v>
      </c>
      <c r="E42" s="45">
        <v>2.33</v>
      </c>
      <c r="F42" s="39">
        <f t="shared" si="1"/>
        <v>2.33</v>
      </c>
      <c r="G42" s="39" t="s">
        <v>17</v>
      </c>
    </row>
    <row r="43" spans="1:7">
      <c r="A43" s="14"/>
      <c r="B43" s="33" t="s">
        <v>112</v>
      </c>
      <c r="C43" s="33" t="s">
        <v>127</v>
      </c>
      <c r="D43" s="39">
        <v>1</v>
      </c>
      <c r="E43" s="45">
        <v>2.67</v>
      </c>
      <c r="F43" s="39">
        <f t="shared" si="1"/>
        <v>2.67</v>
      </c>
      <c r="G43" s="39" t="s">
        <v>66</v>
      </c>
    </row>
    <row r="44" spans="1:7">
      <c r="A44" s="14"/>
      <c r="B44" s="34" t="s">
        <v>113</v>
      </c>
      <c r="C44" s="34" t="s">
        <v>128</v>
      </c>
      <c r="D44" s="40">
        <v>1</v>
      </c>
      <c r="E44" s="46">
        <v>2.33</v>
      </c>
      <c r="F44" s="40">
        <f t="shared" si="1"/>
        <v>2.33</v>
      </c>
      <c r="G44" s="40" t="s">
        <v>17</v>
      </c>
    </row>
    <row r="45" spans="1:7">
      <c r="A45" s="14"/>
      <c r="B45" s="84" t="s">
        <v>10</v>
      </c>
      <c r="C45" s="84"/>
      <c r="D45" s="50">
        <f>SUM(D34:D44)</f>
        <v>19</v>
      </c>
      <c r="E45" s="50"/>
      <c r="F45" s="50">
        <f>SUM(F34:F44)</f>
        <v>59.660000000000004</v>
      </c>
      <c r="G45" s="51"/>
    </row>
    <row r="46" spans="1:7">
      <c r="A46" s="14"/>
      <c r="B46" s="7" t="s">
        <v>19</v>
      </c>
      <c r="C46" s="25">
        <f>F45/D45</f>
        <v>3.14</v>
      </c>
      <c r="D46" s="76" t="s">
        <v>110</v>
      </c>
      <c r="E46" s="76"/>
      <c r="F46" s="76"/>
      <c r="G46" s="23">
        <v>19</v>
      </c>
    </row>
    <row r="47" spans="1:7">
      <c r="A47" s="14"/>
      <c r="B47" s="7" t="s">
        <v>20</v>
      </c>
      <c r="C47" s="25">
        <f>(F45+F26)/(D26+D45)</f>
        <v>3.21</v>
      </c>
      <c r="D47" s="76" t="s">
        <v>111</v>
      </c>
      <c r="E47" s="76"/>
      <c r="F47" s="76"/>
      <c r="G47" s="24">
        <f>D26+D45</f>
        <v>35</v>
      </c>
    </row>
    <row r="48" spans="1:7">
      <c r="A48" s="14"/>
      <c r="B48" s="28"/>
      <c r="C48" s="29"/>
      <c r="D48" s="30"/>
      <c r="E48" s="30"/>
      <c r="F48" s="30"/>
      <c r="G48" s="31"/>
    </row>
    <row r="49" spans="1:7">
      <c r="A49" s="14"/>
      <c r="B49" s="28"/>
      <c r="C49" s="29"/>
      <c r="D49" s="30"/>
      <c r="E49" s="30"/>
      <c r="F49" s="30"/>
      <c r="G49" s="31"/>
    </row>
    <row r="50" spans="1:7">
      <c r="A50" s="14"/>
      <c r="B50" s="28"/>
      <c r="C50" s="29"/>
      <c r="D50" s="30"/>
      <c r="E50" s="30"/>
      <c r="F50" s="30"/>
      <c r="G50" s="31"/>
    </row>
    <row r="51" spans="1:7" ht="15" customHeight="1">
      <c r="A51" s="14"/>
      <c r="B51" s="78" t="s">
        <v>174</v>
      </c>
      <c r="C51" s="78"/>
      <c r="D51" s="30"/>
      <c r="E51" s="79" t="s">
        <v>175</v>
      </c>
      <c r="F51" s="79"/>
      <c r="G51" s="64"/>
    </row>
    <row r="52" spans="1:7">
      <c r="A52" s="14"/>
      <c r="B52" s="78"/>
      <c r="C52" s="78"/>
      <c r="D52" s="30"/>
      <c r="E52" s="79"/>
      <c r="F52" s="79"/>
      <c r="G52" s="64"/>
    </row>
    <row r="53" spans="1:7">
      <c r="A53" s="14"/>
      <c r="B53" s="78"/>
      <c r="C53" s="78"/>
      <c r="D53" s="30"/>
      <c r="E53" s="79"/>
      <c r="F53" s="79"/>
      <c r="G53" s="64"/>
    </row>
    <row r="54" spans="1:7">
      <c r="A54" s="14"/>
      <c r="B54" s="78"/>
      <c r="C54" s="78"/>
      <c r="D54" s="30"/>
      <c r="E54" s="79"/>
      <c r="F54" s="79"/>
      <c r="G54" s="64"/>
    </row>
    <row r="55" spans="1:7">
      <c r="A55" s="14"/>
      <c r="B55" s="78"/>
      <c r="C55" s="78"/>
      <c r="D55" s="30"/>
      <c r="E55" s="79"/>
      <c r="F55" s="79"/>
      <c r="G55" s="64"/>
    </row>
    <row r="56" spans="1:7">
      <c r="A56" s="14"/>
      <c r="B56" s="78"/>
      <c r="C56" s="78"/>
      <c r="D56" s="30"/>
      <c r="E56" s="64"/>
      <c r="F56" s="64"/>
      <c r="G56" s="64"/>
    </row>
    <row r="57" spans="1:7">
      <c r="A57" s="14"/>
      <c r="B57" s="78"/>
      <c r="C57" s="78"/>
      <c r="D57" s="30"/>
      <c r="E57" s="64"/>
      <c r="F57" s="64"/>
      <c r="G57" s="64"/>
    </row>
    <row r="58" spans="1:7">
      <c r="A58" s="14"/>
      <c r="B58" s="28"/>
      <c r="C58" s="29"/>
      <c r="D58" s="30"/>
      <c r="E58" s="30"/>
      <c r="F58" s="30"/>
      <c r="G58" s="31"/>
    </row>
    <row r="59" spans="1:7">
      <c r="A59" s="14"/>
      <c r="B59" s="28"/>
      <c r="C59" s="29"/>
      <c r="D59" s="30"/>
      <c r="E59" s="30"/>
      <c r="F59" s="30"/>
      <c r="G59" s="31"/>
    </row>
    <row r="60" spans="1:7">
      <c r="A60" s="14"/>
      <c r="B60" s="83" t="s">
        <v>160</v>
      </c>
      <c r="C60" s="83"/>
      <c r="D60" s="83"/>
      <c r="E60" s="83"/>
      <c r="F60" s="83"/>
      <c r="G60" s="83"/>
    </row>
    <row r="61" spans="1:7">
      <c r="A61" s="14"/>
      <c r="B61" s="27" t="s">
        <v>0</v>
      </c>
      <c r="C61" s="27" t="s">
        <v>1</v>
      </c>
      <c r="D61" s="27" t="s">
        <v>2</v>
      </c>
      <c r="E61" s="65" t="s">
        <v>176</v>
      </c>
      <c r="F61" s="27" t="s">
        <v>13</v>
      </c>
      <c r="G61" s="27" t="s">
        <v>12</v>
      </c>
    </row>
    <row r="62" spans="1:7">
      <c r="A62" s="14"/>
      <c r="B62" s="85" t="s">
        <v>164</v>
      </c>
      <c r="C62" s="86"/>
      <c r="D62" s="86"/>
      <c r="E62" s="86"/>
      <c r="F62" s="86"/>
      <c r="G62" s="87"/>
    </row>
    <row r="63" spans="1:7">
      <c r="A63" s="14"/>
      <c r="B63" s="32" t="s">
        <v>78</v>
      </c>
      <c r="C63" s="32" t="s">
        <v>129</v>
      </c>
      <c r="D63" s="38">
        <v>1</v>
      </c>
      <c r="E63" s="44">
        <v>3</v>
      </c>
      <c r="F63" s="38">
        <f>E63*D63</f>
        <v>3</v>
      </c>
      <c r="G63" s="38" t="s">
        <v>16</v>
      </c>
    </row>
    <row r="64" spans="1:7">
      <c r="A64" s="14"/>
      <c r="B64" s="33" t="s">
        <v>79</v>
      </c>
      <c r="C64" s="33" t="s">
        <v>130</v>
      </c>
      <c r="D64" s="39">
        <v>3</v>
      </c>
      <c r="E64" s="45">
        <v>3.67</v>
      </c>
      <c r="F64" s="39">
        <f t="shared" ref="F64:F73" si="2">E64*D64</f>
        <v>11.01</v>
      </c>
      <c r="G64" s="39" t="s">
        <v>43</v>
      </c>
    </row>
    <row r="65" spans="1:7" ht="15" customHeight="1">
      <c r="A65" s="14"/>
      <c r="B65" s="33" t="s">
        <v>80</v>
      </c>
      <c r="C65" s="33" t="s">
        <v>140</v>
      </c>
      <c r="D65" s="39">
        <v>3</v>
      </c>
      <c r="E65" s="45">
        <v>3.33</v>
      </c>
      <c r="F65" s="39">
        <f t="shared" si="2"/>
        <v>9.99</v>
      </c>
      <c r="G65" s="39" t="s">
        <v>18</v>
      </c>
    </row>
    <row r="66" spans="1:7">
      <c r="A66" s="14"/>
      <c r="B66" s="33" t="s">
        <v>81</v>
      </c>
      <c r="C66" s="33" t="s">
        <v>132</v>
      </c>
      <c r="D66" s="39">
        <v>3</v>
      </c>
      <c r="E66" s="45">
        <v>3.33</v>
      </c>
      <c r="F66" s="39">
        <f t="shared" si="2"/>
        <v>9.99</v>
      </c>
      <c r="G66" s="39" t="s">
        <v>18</v>
      </c>
    </row>
    <row r="67" spans="1:7">
      <c r="A67" s="14"/>
      <c r="B67" s="33" t="s">
        <v>82</v>
      </c>
      <c r="C67" s="33" t="s">
        <v>133</v>
      </c>
      <c r="D67" s="39">
        <v>3</v>
      </c>
      <c r="E67" s="45">
        <v>3.33</v>
      </c>
      <c r="F67" s="39">
        <f t="shared" si="2"/>
        <v>9.99</v>
      </c>
      <c r="G67" s="39" t="s">
        <v>18</v>
      </c>
    </row>
    <row r="68" spans="1:7">
      <c r="A68" s="14"/>
      <c r="B68" s="33" t="s">
        <v>83</v>
      </c>
      <c r="C68" s="33" t="s">
        <v>134</v>
      </c>
      <c r="D68" s="39">
        <v>2</v>
      </c>
      <c r="E68" s="45">
        <v>4</v>
      </c>
      <c r="F68" s="39">
        <f t="shared" si="2"/>
        <v>8</v>
      </c>
      <c r="G68" s="39" t="s">
        <v>85</v>
      </c>
    </row>
    <row r="69" spans="1:7">
      <c r="A69" s="14"/>
      <c r="B69" s="34" t="s">
        <v>84</v>
      </c>
      <c r="C69" s="34" t="s">
        <v>135</v>
      </c>
      <c r="D69" s="40">
        <v>3</v>
      </c>
      <c r="E69" s="46">
        <v>2</v>
      </c>
      <c r="F69" s="40">
        <f t="shared" si="2"/>
        <v>6</v>
      </c>
      <c r="G69" s="40" t="s">
        <v>30</v>
      </c>
    </row>
    <row r="70" spans="1:7">
      <c r="A70" s="14"/>
      <c r="B70" s="88" t="s">
        <v>165</v>
      </c>
      <c r="C70" s="89"/>
      <c r="D70" s="89"/>
      <c r="E70" s="89"/>
      <c r="F70" s="89"/>
      <c r="G70" s="90"/>
    </row>
    <row r="71" spans="1:7">
      <c r="A71" s="14"/>
      <c r="B71" s="32" t="s">
        <v>114</v>
      </c>
      <c r="C71" s="32" t="s">
        <v>136</v>
      </c>
      <c r="D71" s="38">
        <v>1</v>
      </c>
      <c r="E71" s="44">
        <v>3.33</v>
      </c>
      <c r="F71" s="38">
        <f t="shared" si="2"/>
        <v>3.33</v>
      </c>
      <c r="G71" s="38" t="s">
        <v>18</v>
      </c>
    </row>
    <row r="72" spans="1:7">
      <c r="A72" s="14"/>
      <c r="B72" s="33" t="s">
        <v>115</v>
      </c>
      <c r="C72" s="33" t="s">
        <v>137</v>
      </c>
      <c r="D72" s="39">
        <v>1</v>
      </c>
      <c r="E72" s="45">
        <v>2</v>
      </c>
      <c r="F72" s="39">
        <f t="shared" si="2"/>
        <v>2</v>
      </c>
      <c r="G72" s="39" t="s">
        <v>30</v>
      </c>
    </row>
    <row r="73" spans="1:7">
      <c r="A73" s="14"/>
      <c r="B73" s="34" t="s">
        <v>116</v>
      </c>
      <c r="C73" s="34" t="s">
        <v>138</v>
      </c>
      <c r="D73" s="40">
        <v>1</v>
      </c>
      <c r="E73" s="46">
        <v>3.33</v>
      </c>
      <c r="F73" s="40">
        <f t="shared" si="2"/>
        <v>3.33</v>
      </c>
      <c r="G73" s="40" t="s">
        <v>18</v>
      </c>
    </row>
    <row r="74" spans="1:7">
      <c r="A74" s="14"/>
      <c r="B74" s="84" t="s">
        <v>10</v>
      </c>
      <c r="C74" s="84"/>
      <c r="D74" s="50">
        <f>SUM(D63:D73)</f>
        <v>21</v>
      </c>
      <c r="E74" s="50"/>
      <c r="F74" s="50">
        <f>SUM(F63:F73)</f>
        <v>66.64</v>
      </c>
      <c r="G74" s="51"/>
    </row>
    <row r="75" spans="1:7">
      <c r="A75" s="14"/>
      <c r="B75" s="7" t="s">
        <v>19</v>
      </c>
      <c r="C75" s="25">
        <f>F74/D74</f>
        <v>3.1733333333333333</v>
      </c>
      <c r="D75" s="76" t="s">
        <v>110</v>
      </c>
      <c r="E75" s="76"/>
      <c r="F75" s="76"/>
      <c r="G75" s="23">
        <v>21</v>
      </c>
    </row>
    <row r="76" spans="1:7">
      <c r="A76" s="14"/>
      <c r="B76" s="7" t="s">
        <v>20</v>
      </c>
      <c r="C76" s="25">
        <f>(F26+F45+F74)/(D45+D26+D74)</f>
        <v>3.19625</v>
      </c>
      <c r="D76" s="76" t="s">
        <v>111</v>
      </c>
      <c r="E76" s="76"/>
      <c r="F76" s="76"/>
      <c r="G76" s="24">
        <f>D26+D45+D74</f>
        <v>56</v>
      </c>
    </row>
    <row r="77" spans="1:7">
      <c r="A77" s="14"/>
      <c r="B77" s="14"/>
      <c r="C77" s="14"/>
      <c r="D77" s="14"/>
      <c r="E77" s="14"/>
      <c r="F77" s="14"/>
      <c r="G77" s="14"/>
    </row>
    <row r="78" spans="1:7">
      <c r="A78" s="14"/>
      <c r="B78" s="14"/>
      <c r="C78" s="14"/>
      <c r="D78" s="14"/>
      <c r="E78" s="14"/>
      <c r="F78" s="14"/>
      <c r="G78" s="14"/>
    </row>
    <row r="79" spans="1:7">
      <c r="A79" s="14"/>
      <c r="B79" s="83" t="s">
        <v>161</v>
      </c>
      <c r="C79" s="83"/>
      <c r="D79" s="83"/>
      <c r="E79" s="83"/>
      <c r="F79" s="83"/>
      <c r="G79" s="83"/>
    </row>
    <row r="80" spans="1:7">
      <c r="A80" s="14"/>
      <c r="B80" s="27" t="s">
        <v>0</v>
      </c>
      <c r="C80" s="27" t="s">
        <v>1</v>
      </c>
      <c r="D80" s="27" t="s">
        <v>2</v>
      </c>
      <c r="E80" s="65" t="s">
        <v>176</v>
      </c>
      <c r="F80" s="27" t="s">
        <v>13</v>
      </c>
      <c r="G80" s="27" t="s">
        <v>12</v>
      </c>
    </row>
    <row r="81" spans="1:7">
      <c r="A81" s="14"/>
      <c r="B81" s="85" t="s">
        <v>164</v>
      </c>
      <c r="C81" s="86"/>
      <c r="D81" s="86"/>
      <c r="E81" s="86"/>
      <c r="F81" s="86"/>
      <c r="G81" s="87"/>
    </row>
    <row r="82" spans="1:7" s="6" customFormat="1">
      <c r="A82" s="20"/>
      <c r="B82" s="52" t="s">
        <v>86</v>
      </c>
      <c r="C82" s="52" t="s">
        <v>139</v>
      </c>
      <c r="D82" s="53">
        <v>2</v>
      </c>
      <c r="E82" s="53">
        <v>3.67</v>
      </c>
      <c r="F82" s="38">
        <f t="shared" ref="F82:F87" si="3">E82*D82</f>
        <v>7.34</v>
      </c>
      <c r="G82" s="53" t="s">
        <v>43</v>
      </c>
    </row>
    <row r="83" spans="1:7" s="6" customFormat="1">
      <c r="A83" s="20"/>
      <c r="B83" s="58" t="s">
        <v>87</v>
      </c>
      <c r="C83" s="58" t="s">
        <v>141</v>
      </c>
      <c r="D83" s="59">
        <v>2</v>
      </c>
      <c r="E83" s="60">
        <v>3</v>
      </c>
      <c r="F83" s="39">
        <f t="shared" si="3"/>
        <v>6</v>
      </c>
      <c r="G83" s="59" t="s">
        <v>16</v>
      </c>
    </row>
    <row r="84" spans="1:7" s="6" customFormat="1">
      <c r="A84" s="20"/>
      <c r="B84" s="58" t="s">
        <v>88</v>
      </c>
      <c r="C84" s="58" t="s">
        <v>142</v>
      </c>
      <c r="D84" s="59">
        <v>2</v>
      </c>
      <c r="E84" s="59">
        <v>3.67</v>
      </c>
      <c r="F84" s="39">
        <f t="shared" si="3"/>
        <v>7.34</v>
      </c>
      <c r="G84" s="59" t="s">
        <v>43</v>
      </c>
    </row>
    <row r="85" spans="1:7" s="6" customFormat="1">
      <c r="A85" s="20"/>
      <c r="B85" s="58" t="s">
        <v>89</v>
      </c>
      <c r="C85" s="58" t="s">
        <v>157</v>
      </c>
      <c r="D85" s="59">
        <v>4</v>
      </c>
      <c r="E85" s="59">
        <v>3.33</v>
      </c>
      <c r="F85" s="39">
        <f t="shared" si="3"/>
        <v>13.32</v>
      </c>
      <c r="G85" s="59" t="s">
        <v>18</v>
      </c>
    </row>
    <row r="86" spans="1:7">
      <c r="A86" s="14"/>
      <c r="B86" s="58" t="s">
        <v>90</v>
      </c>
      <c r="C86" s="61" t="s">
        <v>143</v>
      </c>
      <c r="D86" s="39">
        <v>4</v>
      </c>
      <c r="E86" s="45">
        <v>3.33</v>
      </c>
      <c r="F86" s="39">
        <f t="shared" si="3"/>
        <v>13.32</v>
      </c>
      <c r="G86" s="39" t="s">
        <v>18</v>
      </c>
    </row>
    <row r="87" spans="1:7">
      <c r="A87" s="14"/>
      <c r="B87" s="58" t="s">
        <v>91</v>
      </c>
      <c r="C87" s="61" t="s">
        <v>144</v>
      </c>
      <c r="D87" s="39">
        <v>2</v>
      </c>
      <c r="E87" s="45">
        <v>4</v>
      </c>
      <c r="F87" s="39">
        <f t="shared" si="3"/>
        <v>8</v>
      </c>
      <c r="G87" s="39" t="s">
        <v>43</v>
      </c>
    </row>
    <row r="88" spans="1:7">
      <c r="A88" s="14"/>
      <c r="B88" s="55" t="s">
        <v>92</v>
      </c>
      <c r="C88" s="62" t="s">
        <v>145</v>
      </c>
      <c r="D88" s="40">
        <v>2</v>
      </c>
      <c r="E88" s="46">
        <v>3.67</v>
      </c>
      <c r="F88" s="40">
        <f>E88*D88</f>
        <v>7.34</v>
      </c>
      <c r="G88" s="40" t="s">
        <v>43</v>
      </c>
    </row>
    <row r="89" spans="1:7">
      <c r="A89" s="14"/>
      <c r="B89" s="88" t="s">
        <v>165</v>
      </c>
      <c r="C89" s="89"/>
      <c r="D89" s="89"/>
      <c r="E89" s="89"/>
      <c r="F89" s="89"/>
      <c r="G89" s="90"/>
    </row>
    <row r="90" spans="1:7">
      <c r="A90" s="14"/>
      <c r="B90" s="63" t="s">
        <v>117</v>
      </c>
      <c r="C90" s="63" t="s">
        <v>146</v>
      </c>
      <c r="D90" s="38">
        <v>1</v>
      </c>
      <c r="E90" s="44">
        <v>2.33</v>
      </c>
      <c r="F90" s="38">
        <f>E90*D90</f>
        <v>2.33</v>
      </c>
      <c r="G90" s="38" t="s">
        <v>17</v>
      </c>
    </row>
    <row r="91" spans="1:7">
      <c r="A91" s="14"/>
      <c r="B91" s="62" t="s">
        <v>118</v>
      </c>
      <c r="C91" s="62" t="s">
        <v>147</v>
      </c>
      <c r="D91" s="40">
        <v>1</v>
      </c>
      <c r="E91" s="46">
        <v>2</v>
      </c>
      <c r="F91" s="40">
        <f>E91*D91</f>
        <v>2</v>
      </c>
      <c r="G91" s="40" t="s">
        <v>30</v>
      </c>
    </row>
    <row r="92" spans="1:7">
      <c r="A92" s="14"/>
      <c r="B92" s="84" t="s">
        <v>10</v>
      </c>
      <c r="C92" s="84"/>
      <c r="D92" s="50">
        <f>SUM(D86:D91)</f>
        <v>10</v>
      </c>
      <c r="E92" s="50"/>
      <c r="F92" s="50">
        <f>SUM(F86:F91)</f>
        <v>32.99</v>
      </c>
      <c r="G92" s="51"/>
    </row>
    <row r="93" spans="1:7">
      <c r="A93" s="14"/>
      <c r="B93" s="7" t="s">
        <v>19</v>
      </c>
      <c r="C93" s="25">
        <f>F92/D92</f>
        <v>3.2990000000000004</v>
      </c>
      <c r="D93" s="76" t="s">
        <v>110</v>
      </c>
      <c r="E93" s="76"/>
      <c r="F93" s="76"/>
      <c r="G93" s="23">
        <v>10</v>
      </c>
    </row>
    <row r="94" spans="1:7">
      <c r="A94" s="14"/>
      <c r="B94" s="7" t="s">
        <v>20</v>
      </c>
      <c r="C94" s="25">
        <f>(F45+F26+F74+F92)/(D45+D26+D74+D92)</f>
        <v>3.2118181818181819</v>
      </c>
      <c r="D94" s="76" t="s">
        <v>111</v>
      </c>
      <c r="E94" s="76"/>
      <c r="F94" s="76"/>
      <c r="G94" s="24">
        <f>D26+D45+D74+D92</f>
        <v>66</v>
      </c>
    </row>
    <row r="95" spans="1:7">
      <c r="A95" s="14"/>
      <c r="B95" s="28"/>
      <c r="C95" s="29"/>
      <c r="D95" s="30"/>
      <c r="E95" s="30"/>
      <c r="F95" s="30"/>
      <c r="G95" s="31"/>
    </row>
    <row r="96" spans="1:7">
      <c r="A96" s="14"/>
      <c r="B96" s="28"/>
      <c r="C96" s="29"/>
      <c r="D96" s="30"/>
      <c r="E96" s="30"/>
      <c r="F96" s="30"/>
      <c r="G96" s="31"/>
    </row>
    <row r="97" spans="1:7">
      <c r="A97" s="14"/>
      <c r="B97" s="28"/>
      <c r="C97" s="29"/>
      <c r="D97" s="30"/>
      <c r="E97" s="30"/>
      <c r="F97" s="30"/>
      <c r="G97" s="31"/>
    </row>
    <row r="98" spans="1:7" ht="15" customHeight="1">
      <c r="A98" s="14"/>
      <c r="B98" s="78" t="s">
        <v>174</v>
      </c>
      <c r="C98" s="78"/>
      <c r="D98" s="30"/>
      <c r="E98" s="79" t="s">
        <v>175</v>
      </c>
      <c r="F98" s="79"/>
      <c r="G98" s="64"/>
    </row>
    <row r="99" spans="1:7">
      <c r="A99" s="14"/>
      <c r="B99" s="78"/>
      <c r="C99" s="78"/>
      <c r="D99" s="30"/>
      <c r="E99" s="79"/>
      <c r="F99" s="79"/>
      <c r="G99" s="64"/>
    </row>
    <row r="100" spans="1:7">
      <c r="A100" s="14"/>
      <c r="B100" s="78"/>
      <c r="C100" s="78"/>
      <c r="D100" s="30"/>
      <c r="E100" s="79"/>
      <c r="F100" s="79"/>
      <c r="G100" s="64"/>
    </row>
    <row r="101" spans="1:7">
      <c r="A101" s="14"/>
      <c r="B101" s="78"/>
      <c r="C101" s="78"/>
      <c r="D101" s="30"/>
      <c r="E101" s="79"/>
      <c r="F101" s="79"/>
      <c r="G101" s="64"/>
    </row>
    <row r="102" spans="1:7">
      <c r="A102" s="14"/>
      <c r="B102" s="78"/>
      <c r="C102" s="78"/>
      <c r="D102" s="30"/>
      <c r="E102" s="79"/>
      <c r="F102" s="79"/>
      <c r="G102" s="64"/>
    </row>
    <row r="103" spans="1:7">
      <c r="A103" s="14"/>
      <c r="B103" s="78"/>
      <c r="C103" s="78"/>
      <c r="D103" s="30"/>
      <c r="E103" s="64"/>
      <c r="F103" s="64"/>
      <c r="G103" s="64"/>
    </row>
    <row r="104" spans="1:7">
      <c r="A104" s="14"/>
      <c r="B104" s="78"/>
      <c r="C104" s="78"/>
      <c r="D104" s="30"/>
      <c r="E104" s="64"/>
      <c r="F104" s="64"/>
      <c r="G104" s="64"/>
    </row>
    <row r="105" spans="1:7" ht="16.5" customHeight="1">
      <c r="A105" s="14"/>
      <c r="B105" s="28"/>
      <c r="C105" s="29"/>
      <c r="D105" s="30"/>
      <c r="E105" s="30"/>
      <c r="F105" s="30"/>
      <c r="G105" s="31"/>
    </row>
    <row r="106" spans="1:7">
      <c r="A106" s="14"/>
      <c r="B106" s="14"/>
      <c r="C106" s="14"/>
      <c r="D106" s="14"/>
      <c r="E106" s="14"/>
      <c r="F106" s="14"/>
      <c r="G106" s="14"/>
    </row>
    <row r="107" spans="1:7">
      <c r="A107" s="14"/>
      <c r="B107" s="83" t="s">
        <v>162</v>
      </c>
      <c r="C107" s="83"/>
      <c r="D107" s="83"/>
      <c r="E107" s="83"/>
      <c r="F107" s="83"/>
      <c r="G107" s="83"/>
    </row>
    <row r="108" spans="1:7">
      <c r="A108" s="14"/>
      <c r="B108" s="27" t="s">
        <v>0</v>
      </c>
      <c r="C108" s="27" t="s">
        <v>1</v>
      </c>
      <c r="D108" s="27" t="s">
        <v>2</v>
      </c>
      <c r="E108" s="65" t="s">
        <v>176</v>
      </c>
      <c r="F108" s="27" t="s">
        <v>13</v>
      </c>
      <c r="G108" s="27" t="s">
        <v>12</v>
      </c>
    </row>
    <row r="109" spans="1:7">
      <c r="A109" s="14"/>
      <c r="B109" s="85" t="s">
        <v>164</v>
      </c>
      <c r="C109" s="86"/>
      <c r="D109" s="86"/>
      <c r="E109" s="86"/>
      <c r="F109" s="86"/>
      <c r="G109" s="87"/>
    </row>
    <row r="110" spans="1:7">
      <c r="A110" s="14"/>
      <c r="B110" s="52" t="s">
        <v>93</v>
      </c>
      <c r="C110" s="52" t="s">
        <v>148</v>
      </c>
      <c r="D110" s="53">
        <v>3</v>
      </c>
      <c r="E110" s="53">
        <v>3.67</v>
      </c>
      <c r="F110" s="38">
        <f t="shared" ref="F110:F115" si="4">E110*D110</f>
        <v>11.01</v>
      </c>
      <c r="G110" s="53" t="s">
        <v>43</v>
      </c>
    </row>
    <row r="111" spans="1:7">
      <c r="A111" s="14"/>
      <c r="B111" s="58" t="s">
        <v>94</v>
      </c>
      <c r="C111" s="58" t="s">
        <v>149</v>
      </c>
      <c r="D111" s="59">
        <v>3</v>
      </c>
      <c r="E111" s="59">
        <v>3.67</v>
      </c>
      <c r="F111" s="39">
        <f t="shared" si="4"/>
        <v>11.01</v>
      </c>
      <c r="G111" s="59" t="s">
        <v>43</v>
      </c>
    </row>
    <row r="112" spans="1:7">
      <c r="A112" s="14"/>
      <c r="B112" s="58" t="s">
        <v>95</v>
      </c>
      <c r="C112" s="58" t="s">
        <v>150</v>
      </c>
      <c r="D112" s="59">
        <v>2</v>
      </c>
      <c r="E112" s="60">
        <v>3</v>
      </c>
      <c r="F112" s="45">
        <f t="shared" si="4"/>
        <v>6</v>
      </c>
      <c r="G112" s="59" t="s">
        <v>16</v>
      </c>
    </row>
    <row r="113" spans="1:7">
      <c r="A113" s="14"/>
      <c r="B113" s="58" t="s">
        <v>96</v>
      </c>
      <c r="C113" s="58" t="s">
        <v>151</v>
      </c>
      <c r="D113" s="59">
        <v>2</v>
      </c>
      <c r="E113" s="59">
        <v>3.67</v>
      </c>
      <c r="F113" s="45">
        <f t="shared" si="4"/>
        <v>7.34</v>
      </c>
      <c r="G113" s="59" t="s">
        <v>43</v>
      </c>
    </row>
    <row r="114" spans="1:7">
      <c r="A114" s="14"/>
      <c r="B114" s="58" t="s">
        <v>97</v>
      </c>
      <c r="C114" s="61" t="s">
        <v>152</v>
      </c>
      <c r="D114" s="39">
        <v>2</v>
      </c>
      <c r="E114" s="45">
        <v>3</v>
      </c>
      <c r="F114" s="45">
        <f t="shared" si="4"/>
        <v>6</v>
      </c>
      <c r="G114" s="39" t="s">
        <v>16</v>
      </c>
    </row>
    <row r="115" spans="1:7">
      <c r="A115" s="14"/>
      <c r="B115" s="58" t="s">
        <v>98</v>
      </c>
      <c r="C115" s="61" t="s">
        <v>153</v>
      </c>
      <c r="D115" s="39">
        <v>2</v>
      </c>
      <c r="E115" s="45">
        <v>3.67</v>
      </c>
      <c r="F115" s="45">
        <f t="shared" si="4"/>
        <v>7.34</v>
      </c>
      <c r="G115" s="39" t="s">
        <v>43</v>
      </c>
    </row>
    <row r="116" spans="1:7">
      <c r="A116" s="14"/>
      <c r="B116" s="55" t="s">
        <v>99</v>
      </c>
      <c r="C116" s="62" t="s">
        <v>154</v>
      </c>
      <c r="D116" s="40">
        <v>1</v>
      </c>
      <c r="E116" s="46">
        <v>3</v>
      </c>
      <c r="F116" s="46">
        <f>E116*D116</f>
        <v>3</v>
      </c>
      <c r="G116" s="40" t="s">
        <v>16</v>
      </c>
    </row>
    <row r="117" spans="1:7">
      <c r="A117" s="14"/>
      <c r="B117" s="84" t="s">
        <v>10</v>
      </c>
      <c r="C117" s="84"/>
      <c r="D117" s="50">
        <f>SUM(D110:D116)</f>
        <v>15</v>
      </c>
      <c r="E117" s="50"/>
      <c r="F117" s="50">
        <f>SUM(F110:F116)</f>
        <v>51.7</v>
      </c>
      <c r="G117" s="51"/>
    </row>
    <row r="118" spans="1:7">
      <c r="A118" s="14"/>
      <c r="B118" s="7" t="s">
        <v>19</v>
      </c>
      <c r="C118" s="25">
        <f>F117/D117</f>
        <v>3.4466666666666668</v>
      </c>
      <c r="D118" s="76" t="s">
        <v>110</v>
      </c>
      <c r="E118" s="76"/>
      <c r="F118" s="76"/>
      <c r="G118" s="23">
        <v>15</v>
      </c>
    </row>
    <row r="119" spans="1:7">
      <c r="A119" s="14"/>
      <c r="B119" s="7" t="s">
        <v>20</v>
      </c>
      <c r="C119" s="25">
        <f>(F26+F74+F45+F92+F117)/(D26+D74+D45+D92+D117)</f>
        <v>3.2553086419753088</v>
      </c>
      <c r="D119" s="76" t="s">
        <v>111</v>
      </c>
      <c r="E119" s="76"/>
      <c r="F119" s="76"/>
      <c r="G119" s="24">
        <f>D26+D45+D74+D92+D117</f>
        <v>81</v>
      </c>
    </row>
    <row r="120" spans="1:7">
      <c r="A120" s="14"/>
      <c r="B120" s="14"/>
      <c r="C120" s="14"/>
      <c r="D120" s="14"/>
      <c r="E120" s="14"/>
      <c r="F120" s="14"/>
      <c r="G120" s="14"/>
    </row>
    <row r="121" spans="1:7">
      <c r="A121" s="14"/>
      <c r="B121" s="14"/>
      <c r="C121" s="14"/>
      <c r="D121" s="14"/>
      <c r="E121" s="14"/>
      <c r="F121" s="14"/>
      <c r="G121" s="14"/>
    </row>
    <row r="122" spans="1:7">
      <c r="A122" s="14"/>
      <c r="B122" s="83" t="s">
        <v>163</v>
      </c>
      <c r="C122" s="83"/>
      <c r="D122" s="83"/>
      <c r="E122" s="83"/>
      <c r="F122" s="83"/>
      <c r="G122" s="83"/>
    </row>
    <row r="123" spans="1:7">
      <c r="A123" s="14"/>
      <c r="B123" s="27" t="s">
        <v>0</v>
      </c>
      <c r="C123" s="27" t="s">
        <v>1</v>
      </c>
      <c r="D123" s="27" t="s">
        <v>2</v>
      </c>
      <c r="E123" s="65" t="s">
        <v>176</v>
      </c>
      <c r="F123" s="27" t="s">
        <v>13</v>
      </c>
      <c r="G123" s="27" t="s">
        <v>12</v>
      </c>
    </row>
    <row r="124" spans="1:7">
      <c r="A124" s="14"/>
      <c r="B124" s="85" t="s">
        <v>164</v>
      </c>
      <c r="C124" s="86"/>
      <c r="D124" s="86"/>
      <c r="E124" s="86"/>
      <c r="F124" s="86"/>
      <c r="G124" s="87"/>
    </row>
    <row r="125" spans="1:7">
      <c r="A125" s="14"/>
      <c r="B125" s="52" t="s">
        <v>100</v>
      </c>
      <c r="C125" s="52" t="s">
        <v>155</v>
      </c>
      <c r="D125" s="53">
        <v>3</v>
      </c>
      <c r="E125" s="54">
        <v>3</v>
      </c>
      <c r="F125" s="38">
        <f>E125*D125</f>
        <v>9</v>
      </c>
      <c r="G125" s="53" t="s">
        <v>16</v>
      </c>
    </row>
    <row r="126" spans="1:7">
      <c r="A126" s="14"/>
      <c r="B126" s="55" t="s">
        <v>101</v>
      </c>
      <c r="C126" s="55" t="s">
        <v>156</v>
      </c>
      <c r="D126" s="56">
        <v>3</v>
      </c>
      <c r="E126" s="57">
        <v>3</v>
      </c>
      <c r="F126" s="40">
        <f>E126*D126</f>
        <v>9</v>
      </c>
      <c r="G126" s="56" t="s">
        <v>16</v>
      </c>
    </row>
    <row r="127" spans="1:7">
      <c r="A127" s="14"/>
      <c r="B127" s="84" t="s">
        <v>10</v>
      </c>
      <c r="C127" s="84"/>
      <c r="D127" s="50">
        <f>SUM(D125:D126)</f>
        <v>6</v>
      </c>
      <c r="E127" s="50"/>
      <c r="F127" s="50">
        <f>SUM(F125:F126)</f>
        <v>18</v>
      </c>
      <c r="G127" s="51"/>
    </row>
    <row r="128" spans="1:7">
      <c r="A128" s="14"/>
      <c r="B128" s="7" t="s">
        <v>19</v>
      </c>
      <c r="C128" s="25">
        <f>F127/D127</f>
        <v>3</v>
      </c>
      <c r="D128" s="76" t="s">
        <v>110</v>
      </c>
      <c r="E128" s="76"/>
      <c r="F128" s="76"/>
      <c r="G128" s="23">
        <v>6</v>
      </c>
    </row>
    <row r="129" spans="1:7">
      <c r="A129" s="14"/>
      <c r="B129" s="7" t="s">
        <v>20</v>
      </c>
      <c r="C129" s="25">
        <f>(F26+F45+F74+F92+F117+F127)/(D26+D45+D74+D92+D117+D127)</f>
        <v>3.2377011494252876</v>
      </c>
      <c r="D129" s="76" t="s">
        <v>111</v>
      </c>
      <c r="E129" s="76"/>
      <c r="F129" s="76"/>
      <c r="G129" s="24">
        <f>D26+D45+D74+D92+D117+D127</f>
        <v>87</v>
      </c>
    </row>
    <row r="130" spans="1:7">
      <c r="A130" s="14"/>
      <c r="B130" s="14"/>
      <c r="C130" s="14"/>
      <c r="D130" s="14"/>
      <c r="E130" s="14"/>
      <c r="F130" s="14"/>
      <c r="G130" s="14"/>
    </row>
    <row r="131" spans="1:7">
      <c r="A131" s="14"/>
      <c r="B131" s="14"/>
      <c r="C131" s="14"/>
      <c r="D131" s="14"/>
      <c r="E131" s="14"/>
      <c r="F131" s="14"/>
      <c r="G131" s="14"/>
    </row>
    <row r="132" spans="1:7">
      <c r="A132" s="14"/>
      <c r="B132" s="14"/>
      <c r="C132" s="14"/>
      <c r="D132" s="14"/>
      <c r="E132" s="14"/>
      <c r="F132" s="14"/>
      <c r="G132" s="14"/>
    </row>
    <row r="133" spans="1:7" ht="15" customHeight="1">
      <c r="A133" s="14"/>
      <c r="B133" s="78" t="s">
        <v>174</v>
      </c>
      <c r="C133" s="78"/>
      <c r="D133" s="30"/>
      <c r="E133" s="79" t="s">
        <v>175</v>
      </c>
      <c r="F133" s="79"/>
      <c r="G133" s="64"/>
    </row>
    <row r="134" spans="1:7">
      <c r="A134" s="14"/>
      <c r="B134" s="78"/>
      <c r="C134" s="78"/>
      <c r="D134" s="30"/>
      <c r="E134" s="79"/>
      <c r="F134" s="79"/>
      <c r="G134" s="64"/>
    </row>
    <row r="135" spans="1:7">
      <c r="A135" s="14"/>
      <c r="B135" s="78"/>
      <c r="C135" s="78"/>
      <c r="D135" s="30"/>
      <c r="E135" s="79"/>
      <c r="F135" s="79"/>
      <c r="G135" s="64"/>
    </row>
    <row r="136" spans="1:7">
      <c r="A136" s="14"/>
      <c r="B136" s="78"/>
      <c r="C136" s="78"/>
      <c r="D136" s="30"/>
      <c r="E136" s="79"/>
      <c r="F136" s="79"/>
      <c r="G136" s="64"/>
    </row>
    <row r="137" spans="1:7">
      <c r="A137" s="14"/>
      <c r="B137" s="78"/>
      <c r="C137" s="78"/>
      <c r="D137" s="30"/>
      <c r="E137" s="79"/>
      <c r="F137" s="79"/>
      <c r="G137" s="64"/>
    </row>
    <row r="138" spans="1:7">
      <c r="A138" s="14"/>
      <c r="B138" s="78"/>
      <c r="C138" s="78"/>
      <c r="D138" s="30"/>
      <c r="E138" s="64"/>
      <c r="F138" s="64"/>
      <c r="G138" s="64"/>
    </row>
    <row r="139" spans="1:7">
      <c r="A139" s="14"/>
      <c r="B139" s="78"/>
      <c r="C139" s="78"/>
      <c r="D139" s="30"/>
      <c r="E139" s="64"/>
      <c r="F139" s="64"/>
      <c r="G139" s="64"/>
    </row>
  </sheetData>
  <mergeCells count="43">
    <mergeCell ref="B33:G33"/>
    <mergeCell ref="B40:G40"/>
    <mergeCell ref="B13:G13"/>
    <mergeCell ref="D46:F46"/>
    <mergeCell ref="D47:F47"/>
    <mergeCell ref="B60:G60"/>
    <mergeCell ref="D76:F76"/>
    <mergeCell ref="B62:G62"/>
    <mergeCell ref="B70:G70"/>
    <mergeCell ref="B11:G11"/>
    <mergeCell ref="B26:C26"/>
    <mergeCell ref="D27:F27"/>
    <mergeCell ref="D28:F28"/>
    <mergeCell ref="B31:G31"/>
    <mergeCell ref="B45:C45"/>
    <mergeCell ref="B20:G20"/>
    <mergeCell ref="B98:C104"/>
    <mergeCell ref="B79:G79"/>
    <mergeCell ref="B92:C92"/>
    <mergeCell ref="D93:F93"/>
    <mergeCell ref="D94:F94"/>
    <mergeCell ref="B107:G107"/>
    <mergeCell ref="E98:F102"/>
    <mergeCell ref="B127:C127"/>
    <mergeCell ref="D128:F128"/>
    <mergeCell ref="D129:F129"/>
    <mergeCell ref="B124:G124"/>
    <mergeCell ref="B74:C74"/>
    <mergeCell ref="D75:F75"/>
    <mergeCell ref="B117:C117"/>
    <mergeCell ref="B81:G81"/>
    <mergeCell ref="B89:G89"/>
    <mergeCell ref="B109:G109"/>
    <mergeCell ref="B133:C139"/>
    <mergeCell ref="E133:F137"/>
    <mergeCell ref="D8:E8"/>
    <mergeCell ref="D9:E9"/>
    <mergeCell ref="A6:G6"/>
    <mergeCell ref="B51:C57"/>
    <mergeCell ref="E51:F55"/>
    <mergeCell ref="D118:F118"/>
    <mergeCell ref="D119:F119"/>
    <mergeCell ref="B122:G122"/>
  </mergeCells>
  <printOptions horizontalCentered="1"/>
  <pageMargins left="0.7" right="0.7" top="0.75" bottom="0.5" header="0" footer="0"/>
  <pageSetup scale="80" orientation="portrait" r:id="rId1"/>
  <headerFooter>
    <oddHeader>&amp;L&amp;"Arial Black,Regular"&amp;14LAMPIRAN 1</oddHeader>
  </headerFooter>
  <rowBreaks count="2" manualBreakCount="2">
    <brk id="58" max="6" man="1"/>
    <brk id="10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C7"/>
  <sheetViews>
    <sheetView workbookViewId="0">
      <selection activeCell="Q24" sqref="Q24"/>
    </sheetView>
  </sheetViews>
  <sheetFormatPr defaultRowHeight="15"/>
  <cols>
    <col min="2" max="2" width="13.85546875" customWidth="1"/>
    <col min="5" max="9" width="9.140625" customWidth="1"/>
  </cols>
  <sheetData>
    <row r="2" spans="2:3">
      <c r="B2" s="35" t="s">
        <v>131</v>
      </c>
      <c r="C2" s="41">
        <v>1</v>
      </c>
    </row>
    <row r="3" spans="2:3">
      <c r="B3" s="36" t="s">
        <v>51</v>
      </c>
      <c r="C3" s="42">
        <v>2</v>
      </c>
    </row>
    <row r="4" spans="2:3">
      <c r="B4" s="36" t="s">
        <v>52</v>
      </c>
      <c r="C4" s="42">
        <v>2</v>
      </c>
    </row>
    <row r="5" spans="2:3">
      <c r="B5" s="36" t="s">
        <v>53</v>
      </c>
      <c r="C5" s="42">
        <v>2</v>
      </c>
    </row>
    <row r="6" spans="2:3">
      <c r="B6" s="36" t="s">
        <v>58</v>
      </c>
      <c r="C6" s="42">
        <v>2</v>
      </c>
    </row>
    <row r="7" spans="2:3">
      <c r="B7" s="37" t="s">
        <v>59</v>
      </c>
      <c r="C7" s="43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Sheet2</vt:lpstr>
      <vt:lpstr>Sheet2 (2)</vt:lpstr>
      <vt:lpstr>Sheet3</vt:lpstr>
      <vt:lpstr>Sheet3!OLE_LINK1</vt:lpstr>
      <vt:lpstr>Sheet2!Print_Area</vt:lpstr>
      <vt:lpstr>'Sheet2 (2)'!Print_Area</vt:lpstr>
      <vt:lpstr>Sheet2!Print_Titles</vt:lpstr>
      <vt:lpstr>'Sheet2 (2)'!Print_Titles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AZLINA</dc:creator>
  <cp:lastModifiedBy>AZLINA</cp:lastModifiedBy>
  <cp:lastPrinted>2011-09-20T01:41:22Z</cp:lastPrinted>
  <dcterms:created xsi:type="dcterms:W3CDTF">2011-08-05T08:16:10Z</dcterms:created>
  <dcterms:modified xsi:type="dcterms:W3CDTF">2011-09-20T02:54:57Z</dcterms:modified>
</cp:coreProperties>
</file>